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S\Projekte\KG_ÖBU\17005200_UBA_Profilierung_umweltfreundliche_Beschaffung\8_Know-how\LCC\"/>
    </mc:Choice>
  </mc:AlternateContent>
  <bookViews>
    <workbookView xWindow="0" yWindow="0" windowWidth="15675" windowHeight="7440"/>
  </bookViews>
  <sheets>
    <sheet name="Lebenszykluskosten" sheetId="2" r:id="rId1"/>
    <sheet name="Diagramm" sheetId="4" r:id="rId2"/>
  </sheets>
  <definedNames>
    <definedName name="Category">#REF!</definedName>
    <definedName name="_xlnm.Print_Area" localSheetId="0">Lebenszykluskosten!$A$1:$G$50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2" l="1"/>
  <c r="D38" i="2"/>
  <c r="E38" i="2"/>
  <c r="F38" i="2"/>
  <c r="G38" i="2"/>
  <c r="C12" i="2"/>
  <c r="D12" i="2"/>
  <c r="E12" i="2"/>
  <c r="F12" i="2"/>
  <c r="G12" i="2"/>
  <c r="C13" i="2"/>
  <c r="D13" i="2"/>
  <c r="E13" i="2"/>
  <c r="F13" i="2"/>
  <c r="G13" i="2"/>
  <c r="G11" i="2"/>
  <c r="F11" i="2"/>
  <c r="E11" i="2"/>
  <c r="D11" i="2"/>
  <c r="C11" i="2"/>
  <c r="C10" i="2" l="1"/>
  <c r="C22" i="2" s="1"/>
  <c r="D10" i="2"/>
  <c r="D22" i="2" s="1"/>
  <c r="E10" i="2"/>
  <c r="E22" i="2" s="1"/>
  <c r="F10" i="2"/>
  <c r="F22" i="2" s="1"/>
  <c r="G10" i="2"/>
  <c r="G22" i="2" s="1"/>
  <c r="E15" i="2"/>
  <c r="F15" i="2"/>
  <c r="G15" i="2"/>
  <c r="E16" i="2"/>
  <c r="F16" i="2"/>
  <c r="G16" i="2"/>
  <c r="B22" i="2"/>
  <c r="C24" i="2"/>
  <c r="D24" i="2"/>
  <c r="E24" i="2"/>
  <c r="F24" i="2"/>
  <c r="G24" i="2"/>
  <c r="C28" i="2"/>
  <c r="D28" i="2"/>
  <c r="E28" i="2"/>
  <c r="F28" i="2"/>
  <c r="G28" i="2"/>
  <c r="C29" i="2"/>
  <c r="D29" i="2"/>
  <c r="E29" i="2"/>
  <c r="F29" i="2"/>
  <c r="G29" i="2"/>
  <c r="B30" i="2"/>
  <c r="B32" i="2" s="1"/>
  <c r="C37" i="2"/>
  <c r="D37" i="2"/>
  <c r="E37" i="2"/>
  <c r="F37" i="2"/>
  <c r="G37" i="2"/>
  <c r="F30" i="2" l="1"/>
  <c r="F32" i="2" s="1"/>
  <c r="E30" i="2"/>
  <c r="E32" i="2" s="1"/>
  <c r="D30" i="2"/>
  <c r="D32" i="2" s="1"/>
  <c r="G30" i="2"/>
  <c r="C30" i="2"/>
  <c r="C32" i="2" s="1"/>
  <c r="G32" i="2"/>
  <c r="F25" i="2"/>
  <c r="F26" i="2" s="1"/>
  <c r="E25" i="2"/>
  <c r="E26" i="2" s="1"/>
  <c r="G25" i="2" l="1"/>
  <c r="G26" i="2" s="1"/>
  <c r="G40" i="2" l="1"/>
  <c r="E40" i="2"/>
  <c r="E34" i="2"/>
  <c r="E35" i="2" s="1"/>
  <c r="F34" i="2"/>
  <c r="F35" i="2" s="1"/>
  <c r="F40" i="2"/>
  <c r="G34" i="2" l="1"/>
  <c r="G35" i="2" s="1"/>
  <c r="E42" i="2"/>
  <c r="E41" i="2"/>
  <c r="G42" i="2"/>
  <c r="G41" i="2"/>
  <c r="F42" i="2"/>
  <c r="F41" i="2"/>
  <c r="D25" i="2" l="1"/>
  <c r="D26" i="2" s="1"/>
  <c r="D40" i="2" s="1"/>
  <c r="D42" i="2" l="1"/>
  <c r="D41" i="2"/>
  <c r="D34" i="2"/>
  <c r="D35" i="2" s="1"/>
  <c r="B25" i="2"/>
  <c r="B26" i="2" s="1"/>
  <c r="C25" i="2"/>
  <c r="C26" i="2" s="1"/>
  <c r="C40" i="2" s="1"/>
  <c r="B34" i="2" l="1"/>
  <c r="B35" i="2" s="1"/>
  <c r="B40" i="2"/>
  <c r="C42" i="2"/>
  <c r="C41" i="2"/>
  <c r="C34" i="2"/>
  <c r="C35" i="2" s="1"/>
  <c r="B42" i="2" l="1"/>
  <c r="B41" i="2"/>
</calcChain>
</file>

<file path=xl/sharedStrings.xml><?xml version="1.0" encoding="utf-8"?>
<sst xmlns="http://schemas.openxmlformats.org/spreadsheetml/2006/main" count="70" uniqueCount="59">
  <si>
    <t>© Berliner Energieagentur GmbH</t>
  </si>
  <si>
    <t>Scanner</t>
  </si>
  <si>
    <t>Digitalvervielfältiger</t>
  </si>
  <si>
    <t>Faxgerät</t>
  </si>
  <si>
    <t>Mehrzweckgerät</t>
  </si>
  <si>
    <t>Drucker</t>
  </si>
  <si>
    <t>Kopierer</t>
  </si>
  <si>
    <t>TFT-Monitor</t>
  </si>
  <si>
    <t>CRT-Monitor</t>
  </si>
  <si>
    <t>Laptop</t>
  </si>
  <si>
    <t>Computer</t>
  </si>
  <si>
    <t>Mögliche Kategorien:</t>
  </si>
  <si>
    <t xml:space="preserve">Werte bitte in die gelben Felder eintragen. Weiße Zellen werden automatisch berechnet and sollten nicht überschrieben werden. </t>
  </si>
  <si>
    <t>Diese Berechnungshilfe ist für die Kalkulation der Lebenszykluskosten von Bürogeräten anzuwenden. Die Definition der Betriebszustände erfolgt nach dem Energy Star.</t>
  </si>
  <si>
    <t>Hinweis:</t>
  </si>
  <si>
    <t>Lebenszykluskosten pro Jahr alle Geräte [Euro/Jahr]</t>
  </si>
  <si>
    <t>Gesamtkosten [Euro/Gerät]</t>
  </si>
  <si>
    <t>Gesamtkosten alle Geräte [Euro]</t>
  </si>
  <si>
    <t>Lebenszykluskosten über Wirtschaftszeit</t>
  </si>
  <si>
    <t>Diskontsatz [Prozent]</t>
  </si>
  <si>
    <t>Wirtschaftszeit [Jahre]</t>
  </si>
  <si>
    <t>Eingabe Barwertfaktor für Lebenszykluskosten</t>
  </si>
  <si>
    <t>Gesamtunterhaltkosten pro Gerät pro Jahr [Euro/Jahr]</t>
  </si>
  <si>
    <t>Gesamtunterhaltkosten pro Jahr [Euro/Jahr]</t>
  </si>
  <si>
    <t>Gesamtunterhaltkosten pro Jahr</t>
  </si>
  <si>
    <t>Wartungs- und andere laufende Kosten pro Jahr [Euro]</t>
  </si>
  <si>
    <t>Andere Kosten pro Gerät, z.B. Tonerkosten [Euro/Gerät]</t>
  </si>
  <si>
    <t>Wartungskosten pro Gerät [Euro]</t>
  </si>
  <si>
    <t>Arbeitszeit für die Wartung pro Gerät [Min/Gerät]</t>
  </si>
  <si>
    <t>Stundenlohn für Wartung [Euro/Stunde]</t>
  </si>
  <si>
    <t>Andere laufende Kosten pro Jahr</t>
  </si>
  <si>
    <t>Energiekosten pro Jahr</t>
  </si>
  <si>
    <t>Energiebedarf pro Jahr [kWh/Jahr]</t>
  </si>
  <si>
    <t>Strompreis [Euro/kWh]</t>
  </si>
  <si>
    <t>Energiekosten</t>
  </si>
  <si>
    <t xml:space="preserve"> Gesamte Investitionskosten für alle Geräte [Euro]</t>
  </si>
  <si>
    <t>Zubehör [Euro/Gerät]</t>
  </si>
  <si>
    <t>Lieferkosten [Euro/Gerät]</t>
  </si>
  <si>
    <t>Installationskosten pro Gerät [Euro/Gerät]</t>
  </si>
  <si>
    <t>Anschaffungskosten pro Gerät [Euro/Gerät]</t>
  </si>
  <si>
    <t>Investitionskosten</t>
  </si>
  <si>
    <t>Leistungsaufnahme im Aus-Zustand [W]</t>
  </si>
  <si>
    <t>Leistungsaufnahme im Ruhezustand [W]</t>
  </si>
  <si>
    <t>Leistungsaufnahme im  betriebsbereiten Zustand [W]</t>
  </si>
  <si>
    <t>Durchschnittliche Anzahl der Stunden in Aus-Zustand [Stunden/Jahr]</t>
  </si>
  <si>
    <t>Durchschnittliche Anzahl der Stunden im Ruhezustand [Stunden/Jahr]</t>
  </si>
  <si>
    <t>Durchschnittliche Anzahl der Stunden im betriebsbereiten Zustand [Stunden/Jahr]</t>
  </si>
  <si>
    <t>Anzahl zu beschaffender Geräte [Stück]</t>
  </si>
  <si>
    <t>Technische Details</t>
  </si>
  <si>
    <t>xxx</t>
  </si>
  <si>
    <t>Gerätetyp</t>
  </si>
  <si>
    <t>Hersteller</t>
  </si>
  <si>
    <t>Angebot 6</t>
  </si>
  <si>
    <t>Angebot 5</t>
  </si>
  <si>
    <t>Angebot 4</t>
  </si>
  <si>
    <t>Angebot 3</t>
  </si>
  <si>
    <t>Angebot 2</t>
  </si>
  <si>
    <t>Angebot 1</t>
  </si>
  <si>
    <t>Berechnungshilfe für die Lebenszykluskosten von Bürogeräten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</si>
</sst>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 #,##0.00\ [$€]_-;_-* &quot;-&quot;??\ [$€]_-;_-@_-"/>
    <numFmt numFmtId="165" formatCode="0.0"/>
    <numFmt numFmtId="166" formatCode="#,##0\ &quot;Jahre&quot;"/>
    <numFmt numFmtId="167" formatCode="#,##0\ &quot;Min.&quot;"/>
    <numFmt numFmtId="168" formatCode="#,##0.0\ &quot;kWh&quot;"/>
    <numFmt numFmtId="169" formatCode="#,##0.0\ &quot;W&quot;"/>
    <numFmt numFmtId="170" formatCode="#,##0\ &quot;h/a&quot;"/>
    <numFmt numFmtId="171" formatCode="#,##0\ &quot;Stück&quot;"/>
  </numFmts>
  <fonts count="6" x14ac:knownFonts="1">
    <font>
      <sz val="10"/>
      <color theme="1"/>
      <name val="arial"/>
      <family val="2"/>
    </font>
    <font>
      <sz val="10"/>
      <name val="Arial"/>
      <family val="2"/>
    </font>
    <font>
      <sz val="11"/>
      <name val="Arial"/>
      <family val="2"/>
    </font>
    <font>
      <b/>
      <sz val="11"/>
      <name val="Arial"/>
      <family val="2"/>
    </font>
    <font>
      <sz val="11"/>
      <color indexed="14"/>
      <name val="Arial"/>
      <family val="2"/>
    </font>
    <font>
      <b/>
      <sz val="16"/>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9"/>
        <bgColor indexed="9"/>
      </patternFill>
    </fill>
    <fill>
      <patternFill patternType="solid">
        <fgColor indexed="51"/>
        <bgColor indexed="9"/>
      </patternFill>
    </fill>
    <fill>
      <patternFill patternType="solid">
        <fgColor theme="0"/>
        <bgColor indexed="64"/>
      </patternFill>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2" fillId="2" borderId="0" xfId="1" applyFont="1" applyFill="1"/>
    <xf numFmtId="0" fontId="1" fillId="0" borderId="0" xfId="1"/>
    <xf numFmtId="0" fontId="1" fillId="2" borderId="0" xfId="1" applyFill="1"/>
    <xf numFmtId="0" fontId="2" fillId="2" borderId="1" xfId="1" applyFont="1" applyFill="1" applyBorder="1" applyAlignment="1"/>
    <xf numFmtId="0" fontId="2" fillId="2" borderId="2" xfId="1" applyFont="1" applyFill="1" applyBorder="1" applyAlignment="1"/>
    <xf numFmtId="0" fontId="3" fillId="2" borderId="1" xfId="1" applyFont="1" applyFill="1" applyBorder="1" applyAlignment="1"/>
    <xf numFmtId="0" fontId="2" fillId="2" borderId="0" xfId="1" applyFont="1" applyFill="1" applyBorder="1"/>
    <xf numFmtId="0" fontId="2" fillId="2" borderId="0" xfId="1" applyFont="1" applyFill="1" applyBorder="1" applyAlignment="1">
      <alignment horizontal="left" wrapText="1"/>
    </xf>
    <xf numFmtId="0" fontId="3" fillId="2" borderId="0" xfId="1" applyFont="1" applyFill="1"/>
    <xf numFmtId="0" fontId="3" fillId="2" borderId="0" xfId="1" applyFont="1" applyFill="1" applyBorder="1"/>
    <xf numFmtId="4" fontId="3" fillId="2" borderId="0" xfId="1" applyNumberFormat="1" applyFont="1" applyFill="1" applyBorder="1" applyAlignment="1">
      <alignment horizontal="right"/>
    </xf>
    <xf numFmtId="0" fontId="3" fillId="2" borderId="0" xfId="1" applyFont="1" applyFill="1" applyBorder="1" applyAlignment="1">
      <alignment horizontal="right"/>
    </xf>
    <xf numFmtId="0" fontId="3" fillId="4" borderId="0" xfId="1" applyFont="1" applyFill="1" applyBorder="1" applyAlignment="1">
      <alignment horizontal="right"/>
    </xf>
    <xf numFmtId="0" fontId="2" fillId="2" borderId="0" xfId="1" applyFont="1" applyFill="1" applyBorder="1" applyAlignment="1">
      <alignment horizontal="right"/>
    </xf>
    <xf numFmtId="0" fontId="4" fillId="2" borderId="0" xfId="1" applyFont="1" applyFill="1" applyBorder="1"/>
    <xf numFmtId="165" fontId="2" fillId="2" borderId="0" xfId="1" applyNumberFormat="1" applyFont="1" applyFill="1" applyBorder="1" applyAlignment="1">
      <alignment horizontal="right"/>
    </xf>
    <xf numFmtId="9" fontId="2" fillId="3" borderId="1" xfId="3" applyFont="1" applyFill="1" applyBorder="1" applyAlignment="1" applyProtection="1">
      <protection locked="0"/>
    </xf>
    <xf numFmtId="166" fontId="2" fillId="3" borderId="1" xfId="1" applyNumberFormat="1" applyFont="1" applyFill="1" applyBorder="1" applyAlignment="1" applyProtection="1">
      <protection locked="0"/>
    </xf>
    <xf numFmtId="165" fontId="2" fillId="2" borderId="0" xfId="1" applyNumberFormat="1" applyFont="1" applyFill="1" applyBorder="1" applyAlignment="1"/>
    <xf numFmtId="164" fontId="2" fillId="2" borderId="0" xfId="2" applyFont="1" applyFill="1" applyBorder="1" applyAlignment="1"/>
    <xf numFmtId="0" fontId="3" fillId="2" borderId="0" xfId="1" applyFont="1" applyFill="1" applyBorder="1" applyAlignment="1">
      <alignment horizontal="right" wrapText="1"/>
    </xf>
    <xf numFmtId="164" fontId="2" fillId="3" borderId="1" xfId="2" applyFont="1" applyFill="1" applyBorder="1" applyAlignment="1" applyProtection="1">
      <protection locked="0"/>
    </xf>
    <xf numFmtId="0" fontId="2" fillId="2" borderId="0" xfId="1" applyFont="1" applyFill="1" applyBorder="1" applyAlignment="1">
      <alignment horizontal="right" wrapText="1"/>
    </xf>
    <xf numFmtId="167" fontId="2" fillId="3" borderId="1" xfId="1" applyNumberFormat="1" applyFont="1" applyFill="1" applyBorder="1" applyAlignment="1" applyProtection="1">
      <protection locked="0"/>
    </xf>
    <xf numFmtId="164" fontId="3" fillId="2" borderId="0" xfId="2" applyFont="1" applyFill="1" applyBorder="1" applyAlignment="1"/>
    <xf numFmtId="165" fontId="2" fillId="2" borderId="0" xfId="1" applyNumberFormat="1" applyFont="1" applyFill="1" applyBorder="1" applyAlignment="1" applyProtection="1">
      <protection locked="0"/>
    </xf>
    <xf numFmtId="0" fontId="2" fillId="0" borderId="0" xfId="1" applyFont="1" applyAlignment="1">
      <alignment horizontal="left" vertical="center" indent="1"/>
    </xf>
    <xf numFmtId="169" fontId="2" fillId="3" borderId="1" xfId="1" applyNumberFormat="1" applyFont="1" applyFill="1" applyBorder="1" applyAlignment="1" applyProtection="1">
      <protection locked="0"/>
    </xf>
    <xf numFmtId="171" fontId="2" fillId="3" borderId="1" xfId="1" applyNumberFormat="1" applyFont="1" applyFill="1" applyBorder="1" applyAlignment="1" applyProtection="1">
      <protection locked="0"/>
    </xf>
    <xf numFmtId="0" fontId="3" fillId="2" borderId="0" xfId="1" applyFont="1" applyFill="1" applyBorder="1" applyAlignment="1">
      <alignment horizontal="center"/>
    </xf>
    <xf numFmtId="1" fontId="3" fillId="3" borderId="1" xfId="1" applyNumberFormat="1" applyFont="1" applyFill="1" applyBorder="1" applyAlignment="1" applyProtection="1">
      <alignment horizontal="center"/>
      <protection locked="0"/>
    </xf>
    <xf numFmtId="0" fontId="3" fillId="5" borderId="0" xfId="1" applyFont="1" applyFill="1" applyBorder="1" applyAlignment="1">
      <alignment horizontal="right"/>
    </xf>
    <xf numFmtId="0" fontId="3" fillId="6" borderId="0" xfId="1" applyFont="1" applyFill="1" applyBorder="1" applyAlignment="1">
      <alignment horizontal="center"/>
    </xf>
    <xf numFmtId="0" fontId="5" fillId="2" borderId="0" xfId="1" applyFont="1" applyFill="1" applyBorder="1" applyAlignment="1">
      <alignment horizontal="left"/>
    </xf>
    <xf numFmtId="0" fontId="2" fillId="2" borderId="0" xfId="1" applyFont="1" applyFill="1" applyBorder="1" applyAlignment="1"/>
    <xf numFmtId="0" fontId="3" fillId="3" borderId="0" xfId="1" applyFont="1" applyFill="1" applyBorder="1" applyAlignment="1"/>
    <xf numFmtId="0" fontId="2" fillId="3" borderId="0" xfId="1" applyFont="1" applyFill="1" applyBorder="1" applyAlignment="1">
      <alignment wrapText="1"/>
    </xf>
    <xf numFmtId="0" fontId="5" fillId="2" borderId="0" xfId="1" applyFont="1" applyFill="1" applyBorder="1" applyAlignment="1">
      <alignment horizontal="left"/>
    </xf>
    <xf numFmtId="0" fontId="2" fillId="3" borderId="0" xfId="1" applyFont="1" applyFill="1" applyBorder="1" applyAlignment="1">
      <alignment horizontal="left" wrapText="1"/>
    </xf>
    <xf numFmtId="0" fontId="2" fillId="2" borderId="0" xfId="1" applyFont="1" applyFill="1" applyAlignment="1">
      <alignment horizontal="left" wrapText="1"/>
    </xf>
    <xf numFmtId="164" fontId="2" fillId="2" borderId="1" xfId="2" applyFont="1" applyFill="1" applyBorder="1" applyAlignment="1"/>
    <xf numFmtId="168" fontId="2" fillId="2" borderId="1" xfId="1" applyNumberFormat="1" applyFont="1" applyFill="1" applyBorder="1" applyAlignment="1"/>
    <xf numFmtId="164" fontId="3" fillId="2" borderId="1" xfId="2" applyFont="1" applyFill="1" applyBorder="1" applyAlignment="1"/>
    <xf numFmtId="164" fontId="2" fillId="2" borderId="1" xfId="2" applyFont="1" applyFill="1" applyBorder="1" applyAlignment="1">
      <alignment horizontal="right" wrapText="1"/>
    </xf>
    <xf numFmtId="164" fontId="3" fillId="2" borderId="1" xfId="2" applyFont="1" applyFill="1" applyBorder="1" applyAlignment="1">
      <alignment horizontal="right" wrapText="1"/>
    </xf>
    <xf numFmtId="171" fontId="2" fillId="2" borderId="1" xfId="1" applyNumberFormat="1" applyFont="1" applyFill="1" applyBorder="1" applyAlignment="1" applyProtection="1">
      <protection locked="0"/>
    </xf>
    <xf numFmtId="9" fontId="2" fillId="2" borderId="1" xfId="3" applyFont="1" applyFill="1" applyBorder="1" applyAlignment="1"/>
    <xf numFmtId="170" fontId="2" fillId="2" borderId="1" xfId="1" applyNumberFormat="1" applyFont="1" applyFill="1" applyBorder="1" applyAlignment="1"/>
    <xf numFmtId="164" fontId="2" fillId="2" borderId="1" xfId="2" applyFont="1" applyFill="1" applyBorder="1" applyAlignment="1">
      <alignment horizontal="right"/>
    </xf>
    <xf numFmtId="164" fontId="3" fillId="2" borderId="1" xfId="2" applyFont="1" applyFill="1" applyBorder="1" applyAlignment="1">
      <alignment horizontal="right"/>
    </xf>
    <xf numFmtId="166" fontId="2" fillId="7" borderId="1" xfId="1" applyNumberFormat="1" applyFont="1" applyFill="1" applyBorder="1" applyAlignment="1" applyProtection="1">
      <protection locked="0"/>
    </xf>
    <xf numFmtId="0" fontId="2" fillId="7" borderId="0" xfId="1" applyFont="1" applyFill="1" applyBorder="1" applyAlignment="1">
      <alignment horizontal="left" wrapText="1"/>
    </xf>
    <xf numFmtId="170" fontId="2" fillId="8" borderId="1" xfId="1" applyNumberFormat="1" applyFont="1" applyFill="1" applyBorder="1" applyAlignment="1"/>
  </cellXfs>
  <cellStyles count="4">
    <cellStyle name="Euro" xfId="2"/>
    <cellStyle name="Prozent 2" xfId="3"/>
    <cellStyle name="Standard" xfId="0" builtinId="0"/>
    <cellStyle name="Standard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200" b="1" i="0" u="none" strike="noStrike" baseline="0">
                <a:solidFill>
                  <a:srgbClr val="000000"/>
                </a:solidFill>
                <a:latin typeface="Arial"/>
                <a:ea typeface="Arial"/>
                <a:cs typeface="Arial"/>
              </a:defRPr>
            </a:pPr>
            <a:r>
              <a:rPr lang="de-DE"/>
              <a:t>Lebenszykluskosten gesamt</a:t>
            </a:r>
          </a:p>
        </c:rich>
      </c:tx>
      <c:layout>
        <c:manualLayout>
          <c:xMode val="edge"/>
          <c:yMode val="edge"/>
          <c:x val="0.38308972783879397"/>
          <c:y val="2.0168096993612456E-2"/>
        </c:manualLayout>
      </c:layout>
      <c:overlay val="0"/>
      <c:spPr>
        <a:noFill/>
        <a:ln w="25400">
          <a:noFill/>
        </a:ln>
      </c:spPr>
    </c:title>
    <c:autoTitleDeleted val="0"/>
    <c:plotArea>
      <c:layout>
        <c:manualLayout>
          <c:layoutTarget val="inner"/>
          <c:xMode val="edge"/>
          <c:yMode val="edge"/>
          <c:x val="9.4989561586638835E-2"/>
          <c:y val="0.12436974789915967"/>
          <c:w val="0.89457202505219202"/>
          <c:h val="0.76638655462184879"/>
        </c:manualLayout>
      </c:layout>
      <c:barChart>
        <c:barDir val="col"/>
        <c:grouping val="clustered"/>
        <c:varyColors val="0"/>
        <c:ser>
          <c:idx val="0"/>
          <c:order val="0"/>
          <c:spPr>
            <a:solidFill>
              <a:srgbClr val="99CC00"/>
            </a:solidFill>
            <a:ln w="12700">
              <a:solidFill>
                <a:srgbClr val="000000"/>
              </a:solidFill>
              <a:prstDash val="solid"/>
            </a:ln>
          </c:spPr>
          <c:invertIfNegative val="0"/>
          <c:cat>
            <c:strRef>
              <c:f>Lebenszykluskosten!$B$7:$G$7</c:f>
              <c:strCache>
                <c:ptCount val="6"/>
                <c:pt idx="0">
                  <c:v>xxx</c:v>
                </c:pt>
                <c:pt idx="1">
                  <c:v>xxx</c:v>
                </c:pt>
                <c:pt idx="2">
                  <c:v>xxx</c:v>
                </c:pt>
                <c:pt idx="3">
                  <c:v>xxx</c:v>
                </c:pt>
                <c:pt idx="4">
                  <c:v>xxx</c:v>
                </c:pt>
                <c:pt idx="5">
                  <c:v>xxx</c:v>
                </c:pt>
              </c:strCache>
            </c:strRef>
          </c:cat>
          <c:val>
            <c:numRef>
              <c:f>Lebenszykluskosten!$B$40:$G$40</c:f>
              <c:numCache>
                <c:formatCode>_-* #,##0.00\ [$€]_-;\-* #,##0.00\ [$€]_-;_-* "-"??\ [$€]_-;_-@_-</c:formatCode>
                <c:ptCount val="6"/>
                <c:pt idx="0">
                  <c:v>18706.154977793994</c:v>
                </c:pt>
                <c:pt idx="1">
                  <c:v>15331.81415762056</c:v>
                </c:pt>
                <c:pt idx="2">
                  <c:v>15025.055901241154</c:v>
                </c:pt>
                <c:pt idx="3">
                  <c:v>17018.984567707274</c:v>
                </c:pt>
                <c:pt idx="4">
                  <c:v>16098.709798569067</c:v>
                </c:pt>
                <c:pt idx="5">
                  <c:v>15515.869111448199</c:v>
                </c:pt>
              </c:numCache>
            </c:numRef>
          </c:val>
        </c:ser>
        <c:dLbls>
          <c:showLegendKey val="0"/>
          <c:showVal val="0"/>
          <c:showCatName val="0"/>
          <c:showSerName val="0"/>
          <c:showPercent val="0"/>
          <c:showBubbleSize val="0"/>
        </c:dLbls>
        <c:gapWidth val="150"/>
        <c:axId val="754098520"/>
        <c:axId val="754096952"/>
      </c:barChart>
      <c:catAx>
        <c:axId val="7540985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Hersteller</a:t>
                </a:r>
              </a:p>
            </c:rich>
          </c:tx>
          <c:layout>
            <c:manualLayout>
              <c:xMode val="edge"/>
              <c:yMode val="edge"/>
              <c:x val="0.50835077662457384"/>
              <c:y val="0.942857294667423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754096952"/>
        <c:crosses val="autoZero"/>
        <c:auto val="1"/>
        <c:lblAlgn val="ctr"/>
        <c:lblOffset val="100"/>
        <c:tickLblSkip val="1"/>
        <c:tickMarkSkip val="1"/>
        <c:noMultiLvlLbl val="0"/>
      </c:catAx>
      <c:valAx>
        <c:axId val="754096952"/>
        <c:scaling>
          <c:orientation val="minMax"/>
        </c:scaling>
        <c:delete val="0"/>
        <c:axPos val="l"/>
        <c:majorGridlines>
          <c:spPr>
            <a:ln w="3175">
              <a:solidFill>
                <a:srgbClr val="000000"/>
              </a:solidFill>
              <a:prstDash val="solid"/>
            </a:ln>
          </c:spPr>
        </c:majorGridlines>
        <c:numFmt formatCode="_-* #,##0.00\ [$€]_-;\-* #,##0.00\ [$€]_-;_-* &quot;-&quot;??\ [$€]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754098520"/>
        <c:crosses val="autoZero"/>
        <c:crossBetween val="between"/>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83" workbookViewId="0"/>
  </sheetViews>
  <sheetProtection content="1" objects="1"/>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0</xdr:colOff>
      <xdr:row>72</xdr:row>
      <xdr:rowOff>0</xdr:rowOff>
    </xdr:from>
    <xdr:ext cx="4295775" cy="2343150"/>
    <xdr:sp macro="" textlink="">
      <xdr:nvSpPr>
        <xdr:cNvPr id="2" name="Text Box 21"/>
        <xdr:cNvSpPr txBox="1">
          <a:spLocks noChangeArrowheads="1"/>
        </xdr:cNvSpPr>
      </xdr:nvSpPr>
      <xdr:spPr bwMode="auto">
        <a:xfrm>
          <a:off x="2286000" y="14735175"/>
          <a:ext cx="4295775" cy="2343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1142999</xdr:colOff>
      <xdr:row>50</xdr:row>
      <xdr:rowOff>819150</xdr:rowOff>
    </xdr:from>
    <xdr:ext cx="4371975" cy="1609725"/>
    <xdr:sp macro="" textlink="">
      <xdr:nvSpPr>
        <xdr:cNvPr id="3" name="Text Box 22"/>
        <xdr:cNvSpPr txBox="1">
          <a:spLocks noChangeArrowheads="1"/>
        </xdr:cNvSpPr>
      </xdr:nvSpPr>
      <xdr:spPr bwMode="auto">
        <a:xfrm>
          <a:off x="761999" y="10934700"/>
          <a:ext cx="4371975" cy="1609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noAutofit/>
        </a:bodyPr>
        <a:lstStyle/>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5</xdr:col>
      <xdr:colOff>361950</xdr:colOff>
      <xdr:row>0</xdr:row>
      <xdr:rowOff>9525</xdr:rowOff>
    </xdr:from>
    <xdr:ext cx="1504950" cy="1200150"/>
    <xdr:pic>
      <xdr:nvPicPr>
        <xdr:cNvPr id="6" name="Bild 2" descr="BEA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4850" y="9525"/>
          <a:ext cx="15049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absoluteAnchor>
    <xdr:pos x="0" y="0"/>
    <xdr:ext cx="9295482" cy="602484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73"/>
  <sheetViews>
    <sheetView showGridLines="0" tabSelected="1" zoomScaleNormal="100" zoomScaleSheetLayoutView="100" workbookViewId="0">
      <selection activeCell="I14" sqref="I14"/>
    </sheetView>
  </sheetViews>
  <sheetFormatPr baseColWidth="10" defaultRowHeight="14.25" x14ac:dyDescent="0.2"/>
  <cols>
    <col min="1" max="1" width="57.85546875" style="1" customWidth="1"/>
    <col min="2" max="2" width="16.42578125" style="1" customWidth="1"/>
    <col min="3" max="3" width="14.42578125" style="1" bestFit="1" customWidth="1"/>
    <col min="4" max="4" width="16.28515625" style="1" bestFit="1" customWidth="1"/>
    <col min="5" max="7" width="14.42578125" style="1" bestFit="1" customWidth="1"/>
    <col min="8" max="8" width="73.85546875" style="1" customWidth="1"/>
    <col min="9" max="16384" width="11.42578125" style="1"/>
  </cols>
  <sheetData>
    <row r="2" spans="1:8" ht="14.25" customHeight="1" x14ac:dyDescent="0.2"/>
    <row r="3" spans="1:8" ht="39.75" customHeight="1" x14ac:dyDescent="0.3">
      <c r="A3" s="38" t="s">
        <v>58</v>
      </c>
      <c r="B3" s="38"/>
      <c r="C3" s="38"/>
      <c r="D3" s="38"/>
    </row>
    <row r="4" spans="1:8" ht="14.25" customHeight="1" x14ac:dyDescent="0.3">
      <c r="A4" s="34"/>
      <c r="B4" s="34"/>
      <c r="C4" s="34"/>
      <c r="D4" s="34"/>
    </row>
    <row r="5" spans="1:8" ht="14.25" customHeight="1" x14ac:dyDescent="0.2"/>
    <row r="6" spans="1:8" ht="20.25" customHeight="1" x14ac:dyDescent="0.25">
      <c r="A6" s="32"/>
      <c r="B6" s="33" t="s">
        <v>57</v>
      </c>
      <c r="C6" s="33" t="s">
        <v>56</v>
      </c>
      <c r="D6" s="33" t="s">
        <v>55</v>
      </c>
      <c r="E6" s="33" t="s">
        <v>54</v>
      </c>
      <c r="F6" s="33" t="s">
        <v>53</v>
      </c>
      <c r="G6" s="33" t="s">
        <v>52</v>
      </c>
      <c r="H6" s="7"/>
    </row>
    <row r="7" spans="1:8" ht="20.25" customHeight="1" x14ac:dyDescent="0.25">
      <c r="A7" s="32" t="s">
        <v>51</v>
      </c>
      <c r="B7" s="31" t="s">
        <v>49</v>
      </c>
      <c r="C7" s="31" t="s">
        <v>49</v>
      </c>
      <c r="D7" s="31" t="s">
        <v>49</v>
      </c>
      <c r="E7" s="31" t="s">
        <v>49</v>
      </c>
      <c r="F7" s="31" t="s">
        <v>49</v>
      </c>
      <c r="G7" s="31" t="s">
        <v>49</v>
      </c>
      <c r="H7" s="7"/>
    </row>
    <row r="8" spans="1:8" ht="20.25" customHeight="1" x14ac:dyDescent="0.25">
      <c r="A8" s="32" t="s">
        <v>50</v>
      </c>
      <c r="B8" s="31" t="s">
        <v>49</v>
      </c>
      <c r="C8" s="31" t="s">
        <v>49</v>
      </c>
      <c r="D8" s="31" t="s">
        <v>49</v>
      </c>
      <c r="E8" s="31" t="s">
        <v>49</v>
      </c>
      <c r="F8" s="31" t="s">
        <v>49</v>
      </c>
      <c r="G8" s="31" t="s">
        <v>49</v>
      </c>
      <c r="H8" s="7"/>
    </row>
    <row r="9" spans="1:8" ht="20.25" customHeight="1" x14ac:dyDescent="0.25">
      <c r="A9" s="13" t="s">
        <v>48</v>
      </c>
      <c r="B9" s="30"/>
      <c r="C9" s="30"/>
      <c r="D9" s="30"/>
      <c r="E9" s="30"/>
      <c r="F9" s="30"/>
      <c r="G9" s="30"/>
      <c r="H9" s="7"/>
    </row>
    <row r="10" spans="1:8" ht="19.5" customHeight="1" x14ac:dyDescent="0.2">
      <c r="A10" s="23" t="s">
        <v>47</v>
      </c>
      <c r="B10" s="29">
        <v>50</v>
      </c>
      <c r="C10" s="46">
        <f>$B$10</f>
        <v>50</v>
      </c>
      <c r="D10" s="46">
        <f>$B$10</f>
        <v>50</v>
      </c>
      <c r="E10" s="46">
        <f>$B$10</f>
        <v>50</v>
      </c>
      <c r="F10" s="46">
        <f>$B$10</f>
        <v>50</v>
      </c>
      <c r="G10" s="46">
        <f>$B$10</f>
        <v>50</v>
      </c>
      <c r="H10" s="27"/>
    </row>
    <row r="11" spans="1:8" ht="30.75" customHeight="1" x14ac:dyDescent="0.2">
      <c r="A11" s="23" t="s">
        <v>46</v>
      </c>
      <c r="B11" s="53">
        <v>500</v>
      </c>
      <c r="C11" s="48">
        <f>+B11</f>
        <v>500</v>
      </c>
      <c r="D11" s="48">
        <f>+B11</f>
        <v>500</v>
      </c>
      <c r="E11" s="48">
        <f>+B11</f>
        <v>500</v>
      </c>
      <c r="F11" s="48">
        <f>+B11</f>
        <v>500</v>
      </c>
      <c r="G11" s="48">
        <f>+B11</f>
        <v>500</v>
      </c>
      <c r="H11" s="27"/>
    </row>
    <row r="12" spans="1:8" ht="30.75" customHeight="1" x14ac:dyDescent="0.2">
      <c r="A12" s="23" t="s">
        <v>45</v>
      </c>
      <c r="B12" s="53">
        <v>1000</v>
      </c>
      <c r="C12" s="48">
        <f t="shared" ref="C12:C13" si="0">+B12</f>
        <v>1000</v>
      </c>
      <c r="D12" s="48">
        <f t="shared" ref="D12:D13" si="1">+B12</f>
        <v>1000</v>
      </c>
      <c r="E12" s="48">
        <f t="shared" ref="E12:E13" si="2">+B12</f>
        <v>1000</v>
      </c>
      <c r="F12" s="48">
        <f t="shared" ref="F12:F13" si="3">+B12</f>
        <v>1000</v>
      </c>
      <c r="G12" s="48">
        <f t="shared" ref="G12:G13" si="4">+B12</f>
        <v>1000</v>
      </c>
      <c r="H12" s="27"/>
    </row>
    <row r="13" spans="1:8" ht="28.5" x14ac:dyDescent="0.2">
      <c r="A13" s="23" t="s">
        <v>44</v>
      </c>
      <c r="B13" s="53">
        <v>1000</v>
      </c>
      <c r="C13" s="48">
        <f t="shared" si="0"/>
        <v>1000</v>
      </c>
      <c r="D13" s="48">
        <f t="shared" si="1"/>
        <v>1000</v>
      </c>
      <c r="E13" s="48">
        <f t="shared" si="2"/>
        <v>1000</v>
      </c>
      <c r="F13" s="48">
        <f t="shared" si="3"/>
        <v>1000</v>
      </c>
      <c r="G13" s="48">
        <f t="shared" si="4"/>
        <v>1000</v>
      </c>
      <c r="H13" s="27"/>
    </row>
    <row r="14" spans="1:8" ht="20.25" customHeight="1" x14ac:dyDescent="0.2">
      <c r="A14" s="23" t="s">
        <v>43</v>
      </c>
      <c r="B14" s="28">
        <v>135</v>
      </c>
      <c r="C14" s="28">
        <v>43</v>
      </c>
      <c r="D14" s="28">
        <v>20</v>
      </c>
      <c r="E14" s="28">
        <v>80</v>
      </c>
      <c r="F14" s="28">
        <v>50</v>
      </c>
      <c r="G14" s="28">
        <v>31</v>
      </c>
      <c r="H14" s="27"/>
    </row>
    <row r="15" spans="1:8" ht="20.25" customHeight="1" x14ac:dyDescent="0.2">
      <c r="A15" s="23" t="s">
        <v>42</v>
      </c>
      <c r="B15" s="28">
        <v>10</v>
      </c>
      <c r="C15" s="28">
        <v>0</v>
      </c>
      <c r="D15" s="28">
        <v>8</v>
      </c>
      <c r="E15" s="28">
        <f>$B$15</f>
        <v>10</v>
      </c>
      <c r="F15" s="28">
        <f>$B$15</f>
        <v>10</v>
      </c>
      <c r="G15" s="28">
        <f>$B$15</f>
        <v>10</v>
      </c>
      <c r="H15" s="27"/>
    </row>
    <row r="16" spans="1:8" ht="20.25" customHeight="1" x14ac:dyDescent="0.2">
      <c r="A16" s="23" t="s">
        <v>41</v>
      </c>
      <c r="B16" s="28">
        <v>1</v>
      </c>
      <c r="C16" s="28">
        <v>2</v>
      </c>
      <c r="D16" s="28">
        <v>0.5</v>
      </c>
      <c r="E16" s="28">
        <f>$B$16</f>
        <v>1</v>
      </c>
      <c r="F16" s="28">
        <f>$B$16</f>
        <v>1</v>
      </c>
      <c r="G16" s="28">
        <f>$B$16</f>
        <v>1</v>
      </c>
      <c r="H16" s="27"/>
    </row>
    <row r="17" spans="1:8" ht="20.25" customHeight="1" x14ac:dyDescent="0.25">
      <c r="A17" s="13" t="s">
        <v>40</v>
      </c>
      <c r="B17" s="19"/>
      <c r="C17" s="26"/>
      <c r="D17" s="19"/>
      <c r="E17" s="19"/>
      <c r="F17" s="19"/>
      <c r="G17" s="19"/>
      <c r="H17" s="7"/>
    </row>
    <row r="18" spans="1:8" ht="20.25" customHeight="1" x14ac:dyDescent="0.25">
      <c r="A18" s="14" t="s">
        <v>39</v>
      </c>
      <c r="B18" s="22">
        <v>200</v>
      </c>
      <c r="C18" s="22">
        <v>200</v>
      </c>
      <c r="D18" s="22">
        <v>200</v>
      </c>
      <c r="E18" s="22">
        <v>200</v>
      </c>
      <c r="F18" s="22">
        <v>200</v>
      </c>
      <c r="G18" s="22">
        <v>200</v>
      </c>
      <c r="H18" s="10"/>
    </row>
    <row r="19" spans="1:8" ht="20.25" customHeight="1" x14ac:dyDescent="0.25">
      <c r="A19" s="14" t="s">
        <v>38</v>
      </c>
      <c r="B19" s="22">
        <v>0</v>
      </c>
      <c r="C19" s="22">
        <v>0</v>
      </c>
      <c r="D19" s="22">
        <v>0</v>
      </c>
      <c r="E19" s="22">
        <v>0</v>
      </c>
      <c r="F19" s="22">
        <v>0</v>
      </c>
      <c r="G19" s="22">
        <v>0</v>
      </c>
      <c r="H19" s="10"/>
    </row>
    <row r="20" spans="1:8" ht="20.25" customHeight="1" x14ac:dyDescent="0.25">
      <c r="A20" s="14" t="s">
        <v>37</v>
      </c>
      <c r="B20" s="22">
        <v>0</v>
      </c>
      <c r="C20" s="22">
        <v>0</v>
      </c>
      <c r="D20" s="22">
        <v>0</v>
      </c>
      <c r="E20" s="22">
        <v>0</v>
      </c>
      <c r="F20" s="22">
        <v>0</v>
      </c>
      <c r="G20" s="22">
        <v>0</v>
      </c>
      <c r="H20" s="10"/>
    </row>
    <row r="21" spans="1:8" ht="20.25" customHeight="1" x14ac:dyDescent="0.25">
      <c r="A21" s="14" t="s">
        <v>36</v>
      </c>
      <c r="B21" s="22">
        <v>0</v>
      </c>
      <c r="C21" s="22">
        <v>0</v>
      </c>
      <c r="D21" s="22">
        <v>0</v>
      </c>
      <c r="E21" s="22">
        <v>0</v>
      </c>
      <c r="F21" s="22">
        <v>0</v>
      </c>
      <c r="G21" s="22">
        <v>0</v>
      </c>
      <c r="H21" s="10"/>
    </row>
    <row r="22" spans="1:8" s="9" customFormat="1" ht="20.25" customHeight="1" x14ac:dyDescent="0.25">
      <c r="A22" s="21" t="s">
        <v>35</v>
      </c>
      <c r="B22" s="25">
        <f>SUM(B18:B21)*B10</f>
        <v>10000</v>
      </c>
      <c r="C22" s="25">
        <f>SUM(C18:C21)*C10</f>
        <v>10000</v>
      </c>
      <c r="D22" s="25">
        <f>SUM(D18:D21)*D10</f>
        <v>10000</v>
      </c>
      <c r="E22" s="25">
        <f>SUM(E18:E21)*E10</f>
        <v>10000</v>
      </c>
      <c r="F22" s="25">
        <f>SUM(F18:F21)*F10</f>
        <v>10000</v>
      </c>
      <c r="G22" s="25">
        <f>SUM(G18:G21)*G10</f>
        <v>10000</v>
      </c>
      <c r="H22" s="10"/>
    </row>
    <row r="23" spans="1:8" ht="20.25" customHeight="1" x14ac:dyDescent="0.25">
      <c r="A23" s="13" t="s">
        <v>34</v>
      </c>
      <c r="B23" s="19"/>
      <c r="C23" s="19"/>
      <c r="D23" s="19"/>
      <c r="E23" s="19"/>
      <c r="F23" s="19"/>
      <c r="G23" s="19"/>
      <c r="H23" s="7"/>
    </row>
    <row r="24" spans="1:8" ht="20.25" customHeight="1" x14ac:dyDescent="0.2">
      <c r="A24" s="14" t="s">
        <v>33</v>
      </c>
      <c r="B24" s="22">
        <v>0.23</v>
      </c>
      <c r="C24" s="41">
        <f>$B$24</f>
        <v>0.23</v>
      </c>
      <c r="D24" s="41">
        <f>$B$24</f>
        <v>0.23</v>
      </c>
      <c r="E24" s="41">
        <f>$B$24</f>
        <v>0.23</v>
      </c>
      <c r="F24" s="41">
        <f>$B$24</f>
        <v>0.23</v>
      </c>
      <c r="G24" s="41">
        <f>$B$24</f>
        <v>0.23</v>
      </c>
      <c r="H24" s="7"/>
    </row>
    <row r="25" spans="1:8" ht="20.25" customHeight="1" x14ac:dyDescent="0.25">
      <c r="A25" s="14" t="s">
        <v>32</v>
      </c>
      <c r="B25" s="42">
        <f>(B11*B14+B12*B15+B13*B16)/1000*B10</f>
        <v>3925</v>
      </c>
      <c r="C25" s="42">
        <f>(C11*C14+C12*C15+C13*C16)/1000*C10</f>
        <v>1175</v>
      </c>
      <c r="D25" s="42">
        <f>(D11*D14+D12*D15+D13*D16)/1000*D10</f>
        <v>925</v>
      </c>
      <c r="E25" s="42">
        <f>(E11*E14+E12*E15+E13*E16)/1000*E10</f>
        <v>2550</v>
      </c>
      <c r="F25" s="42">
        <f>(F11*F14+F12*F15+F13*F16)/1000*F10</f>
        <v>1800</v>
      </c>
      <c r="G25" s="42">
        <f>(G11*G14+G12*G15+G13*G16)/1000*G10</f>
        <v>1325</v>
      </c>
      <c r="H25" s="10"/>
    </row>
    <row r="26" spans="1:8" ht="20.25" customHeight="1" x14ac:dyDescent="0.25">
      <c r="A26" s="12" t="s">
        <v>31</v>
      </c>
      <c r="B26" s="43">
        <f>+B24*B25</f>
        <v>902.75</v>
      </c>
      <c r="C26" s="43">
        <f t="shared" ref="C26:G26" si="5">+C24*C25</f>
        <v>270.25</v>
      </c>
      <c r="D26" s="43">
        <f t="shared" si="5"/>
        <v>212.75</v>
      </c>
      <c r="E26" s="43">
        <f t="shared" si="5"/>
        <v>586.5</v>
      </c>
      <c r="F26" s="43">
        <f t="shared" si="5"/>
        <v>414</v>
      </c>
      <c r="G26" s="43">
        <f t="shared" si="5"/>
        <v>304.75</v>
      </c>
      <c r="H26" s="7"/>
    </row>
    <row r="27" spans="1:8" ht="20.25" customHeight="1" x14ac:dyDescent="0.25">
      <c r="A27" s="13" t="s">
        <v>30</v>
      </c>
      <c r="B27" s="20"/>
      <c r="C27" s="20"/>
      <c r="D27" s="20"/>
      <c r="E27" s="20"/>
      <c r="F27" s="20"/>
      <c r="G27" s="20"/>
      <c r="H27" s="7"/>
    </row>
    <row r="28" spans="1:8" ht="20.25" customHeight="1" x14ac:dyDescent="0.2">
      <c r="A28" s="23" t="s">
        <v>29</v>
      </c>
      <c r="B28" s="22">
        <v>35</v>
      </c>
      <c r="C28" s="41">
        <f>$B$28</f>
        <v>35</v>
      </c>
      <c r="D28" s="41">
        <f>$B$28</f>
        <v>35</v>
      </c>
      <c r="E28" s="41">
        <f>$B$28</f>
        <v>35</v>
      </c>
      <c r="F28" s="41">
        <f>$B$28</f>
        <v>35</v>
      </c>
      <c r="G28" s="41">
        <f>$B$28</f>
        <v>35</v>
      </c>
      <c r="H28" s="7"/>
    </row>
    <row r="29" spans="1:8" ht="20.25" customHeight="1" x14ac:dyDescent="0.2">
      <c r="A29" s="23" t="s">
        <v>28</v>
      </c>
      <c r="B29" s="24">
        <v>25</v>
      </c>
      <c r="C29" s="24">
        <f>$B$29</f>
        <v>25</v>
      </c>
      <c r="D29" s="24">
        <f>$B$29</f>
        <v>25</v>
      </c>
      <c r="E29" s="24">
        <f>$B$29</f>
        <v>25</v>
      </c>
      <c r="F29" s="24">
        <f>$B$29</f>
        <v>25</v>
      </c>
      <c r="G29" s="24">
        <f>$B$29</f>
        <v>25</v>
      </c>
      <c r="H29" s="7"/>
    </row>
    <row r="30" spans="1:8" ht="20.25" customHeight="1" x14ac:dyDescent="0.2">
      <c r="A30" s="23" t="s">
        <v>27</v>
      </c>
      <c r="B30" s="44">
        <f t="shared" ref="B30:G30" si="6">B28*B29/60</f>
        <v>14.583333333333334</v>
      </c>
      <c r="C30" s="44">
        <f t="shared" si="6"/>
        <v>14.583333333333334</v>
      </c>
      <c r="D30" s="44">
        <f t="shared" si="6"/>
        <v>14.583333333333334</v>
      </c>
      <c r="E30" s="44">
        <f t="shared" si="6"/>
        <v>14.583333333333334</v>
      </c>
      <c r="F30" s="44">
        <f t="shared" si="6"/>
        <v>14.583333333333334</v>
      </c>
      <c r="G30" s="44">
        <f t="shared" si="6"/>
        <v>14.583333333333334</v>
      </c>
      <c r="H30" s="7"/>
    </row>
    <row r="31" spans="1:8" ht="20.25" customHeight="1" x14ac:dyDescent="0.2">
      <c r="A31" s="23" t="s">
        <v>26</v>
      </c>
      <c r="B31" s="22">
        <v>0</v>
      </c>
      <c r="C31" s="22">
        <v>0</v>
      </c>
      <c r="D31" s="22">
        <v>0</v>
      </c>
      <c r="E31" s="22">
        <v>0</v>
      </c>
      <c r="F31" s="22">
        <v>0</v>
      </c>
      <c r="G31" s="22">
        <v>0</v>
      </c>
      <c r="H31" s="7"/>
    </row>
    <row r="32" spans="1:8" s="9" customFormat="1" ht="20.25" customHeight="1" x14ac:dyDescent="0.25">
      <c r="A32" s="21" t="s">
        <v>25</v>
      </c>
      <c r="B32" s="45">
        <f>B10*(B30+B31)</f>
        <v>729.16666666666674</v>
      </c>
      <c r="C32" s="45">
        <f>C10*(C30+C31)</f>
        <v>729.16666666666674</v>
      </c>
      <c r="D32" s="45">
        <f>D10*(D30+D31)</f>
        <v>729.16666666666674</v>
      </c>
      <c r="E32" s="45">
        <f>E10*(E30+E31)</f>
        <v>729.16666666666674</v>
      </c>
      <c r="F32" s="45">
        <f>F10*(F30+F31)</f>
        <v>729.16666666666674</v>
      </c>
      <c r="G32" s="45">
        <f>G10*(G30+G31)</f>
        <v>729.16666666666674</v>
      </c>
      <c r="H32" s="10"/>
    </row>
    <row r="33" spans="1:9" ht="20.25" customHeight="1" x14ac:dyDescent="0.25">
      <c r="A33" s="13" t="s">
        <v>24</v>
      </c>
      <c r="B33" s="20"/>
      <c r="C33" s="20"/>
      <c r="D33" s="20"/>
      <c r="E33" s="20"/>
      <c r="F33" s="20"/>
      <c r="G33" s="20"/>
      <c r="H33" s="7"/>
    </row>
    <row r="34" spans="1:9" ht="20.25" customHeight="1" x14ac:dyDescent="0.2">
      <c r="A34" s="14" t="s">
        <v>23</v>
      </c>
      <c r="B34" s="49">
        <f t="shared" ref="B34:G34" si="7">B26+B32</f>
        <v>1631.9166666666667</v>
      </c>
      <c r="C34" s="49">
        <f t="shared" si="7"/>
        <v>999.41666666666674</v>
      </c>
      <c r="D34" s="49">
        <f t="shared" si="7"/>
        <v>941.91666666666674</v>
      </c>
      <c r="E34" s="49">
        <f t="shared" si="7"/>
        <v>1315.6666666666667</v>
      </c>
      <c r="F34" s="49">
        <f t="shared" si="7"/>
        <v>1143.1666666666667</v>
      </c>
      <c r="G34" s="49">
        <f t="shared" si="7"/>
        <v>1033.9166666666667</v>
      </c>
      <c r="H34" s="7"/>
    </row>
    <row r="35" spans="1:9" s="9" customFormat="1" ht="20.25" customHeight="1" x14ac:dyDescent="0.25">
      <c r="A35" s="12" t="s">
        <v>22</v>
      </c>
      <c r="B35" s="50">
        <f>IF(B10=0,"-",B34/B10)</f>
        <v>32.638333333333335</v>
      </c>
      <c r="C35" s="50">
        <f>IF(C10=0,"-",C34/C10)</f>
        <v>19.988333333333333</v>
      </c>
      <c r="D35" s="50">
        <f>IF(D10=0,"-",D34/D10)</f>
        <v>18.838333333333335</v>
      </c>
      <c r="E35" s="50">
        <f>IF(E10=0,"-",E34/E10)</f>
        <v>26.313333333333336</v>
      </c>
      <c r="F35" s="50">
        <f>IF(F10=0,"-",F34/F10)</f>
        <v>22.863333333333333</v>
      </c>
      <c r="G35" s="50">
        <f>IF(G10=0,"-",G34/G10)</f>
        <v>20.678333333333335</v>
      </c>
      <c r="H35" s="10"/>
    </row>
    <row r="36" spans="1:9" ht="20.25" customHeight="1" x14ac:dyDescent="0.25">
      <c r="A36" s="13" t="s">
        <v>21</v>
      </c>
      <c r="B36" s="19"/>
      <c r="C36" s="19"/>
      <c r="D36" s="19"/>
      <c r="E36" s="19"/>
      <c r="F36" s="19"/>
      <c r="G36" s="19"/>
      <c r="H36" s="7"/>
    </row>
    <row r="37" spans="1:9" ht="20.25" customHeight="1" x14ac:dyDescent="0.2">
      <c r="A37" s="14" t="s">
        <v>20</v>
      </c>
      <c r="B37" s="18">
        <v>8</v>
      </c>
      <c r="C37" s="51">
        <f>$B$37</f>
        <v>8</v>
      </c>
      <c r="D37" s="51">
        <f>$B$37</f>
        <v>8</v>
      </c>
      <c r="E37" s="51">
        <f>$B$37</f>
        <v>8</v>
      </c>
      <c r="F37" s="51">
        <f>$B$37</f>
        <v>8</v>
      </c>
      <c r="G37" s="51">
        <f>$B$37</f>
        <v>8</v>
      </c>
      <c r="H37" s="7"/>
    </row>
    <row r="38" spans="1:9" ht="20.25" customHeight="1" x14ac:dyDescent="0.2">
      <c r="A38" s="14" t="s">
        <v>19</v>
      </c>
      <c r="B38" s="17">
        <v>0.1</v>
      </c>
      <c r="C38" s="47">
        <f>$B$38</f>
        <v>0.1</v>
      </c>
      <c r="D38" s="47">
        <f>$B$38</f>
        <v>0.1</v>
      </c>
      <c r="E38" s="47">
        <f>$B$38</f>
        <v>0.1</v>
      </c>
      <c r="F38" s="47">
        <f>$B$38</f>
        <v>0.1</v>
      </c>
      <c r="G38" s="47">
        <f>$B$38</f>
        <v>0.1</v>
      </c>
      <c r="H38" s="7"/>
      <c r="I38" s="7"/>
    </row>
    <row r="39" spans="1:9" ht="20.25" customHeight="1" x14ac:dyDescent="0.25">
      <c r="A39" s="13" t="s">
        <v>18</v>
      </c>
      <c r="B39" s="16"/>
      <c r="C39" s="16"/>
      <c r="D39" s="16"/>
      <c r="E39" s="16"/>
      <c r="F39" s="16"/>
      <c r="G39" s="16"/>
      <c r="H39" s="15"/>
    </row>
    <row r="40" spans="1:9" ht="20.25" customHeight="1" x14ac:dyDescent="0.25">
      <c r="A40" s="14" t="s">
        <v>17</v>
      </c>
      <c r="B40" s="50">
        <f>(B18+(B26/B10+B32/B10)*(-PV(B38,B37,1,0,0)))*B10</f>
        <v>18706.154977793994</v>
      </c>
      <c r="C40" s="50">
        <f>(C18+(C26/C10+C32/C10)*(-PV(C38,C37,1,0,0)))*C10</f>
        <v>15331.81415762056</v>
      </c>
      <c r="D40" s="50">
        <f>(D18+(D26/D10+D32/D10)*(-PV(D38,D37,1,0,0)))*D10</f>
        <v>15025.055901241154</v>
      </c>
      <c r="E40" s="50">
        <f>(E18+(E26/E10+E32/E10)*(-PV(E38,E37,1,0,0)))*E10</f>
        <v>17018.984567707274</v>
      </c>
      <c r="F40" s="50">
        <f>(F18+(F26/F10+F32/F10)*(-PV(F38,F37,1,0,0)))*F10</f>
        <v>16098.709798569067</v>
      </c>
      <c r="G40" s="50">
        <f>(G18+(G26/G10+G32/G10)*(-PV(G38,G37,1,0,0)))*G10</f>
        <v>15515.869111448199</v>
      </c>
      <c r="H40" s="7"/>
    </row>
    <row r="41" spans="1:9" s="9" customFormat="1" ht="20.25" customHeight="1" x14ac:dyDescent="0.25">
      <c r="A41" s="14" t="s">
        <v>16</v>
      </c>
      <c r="B41" s="50">
        <f>IF(B10=0,"-",B40/B10)</f>
        <v>374.12309955587989</v>
      </c>
      <c r="C41" s="50">
        <f>IF(C10=0,"-",C40/C10)</f>
        <v>306.63628315241118</v>
      </c>
      <c r="D41" s="50">
        <f>IF(D10=0,"-",D40/D10)</f>
        <v>300.50111802482309</v>
      </c>
      <c r="E41" s="50">
        <f>IF(E10=0,"-",E40/E10)</f>
        <v>340.37969135414545</v>
      </c>
      <c r="F41" s="50">
        <f>IF(F10=0,"-",F40/F10)</f>
        <v>321.97419597138133</v>
      </c>
      <c r="G41" s="50">
        <f>IF(G10=0,"-",G40/G10)</f>
        <v>310.31738222896399</v>
      </c>
      <c r="H41" s="10"/>
    </row>
    <row r="42" spans="1:9" s="9" customFormat="1" ht="20.25" customHeight="1" x14ac:dyDescent="0.25">
      <c r="A42" s="13" t="s">
        <v>15</v>
      </c>
      <c r="B42" s="50">
        <f>IF(B37=0,"-",B40/B37)</f>
        <v>2338.2693722242493</v>
      </c>
      <c r="C42" s="50">
        <f>IF(C37=0,"-",C40/C37)</f>
        <v>1916.47676970257</v>
      </c>
      <c r="D42" s="50">
        <f>IF(D37=0,"-",D40/D37)</f>
        <v>1878.1319876551443</v>
      </c>
      <c r="E42" s="50">
        <f>IF(E37=0,"-",E40/E37)</f>
        <v>2127.3730709634092</v>
      </c>
      <c r="F42" s="50">
        <f>IF(F37=0,"-",F40/F37)</f>
        <v>2012.3387248211334</v>
      </c>
      <c r="G42" s="50">
        <f>IF(G37=0,"-",G40/G37)</f>
        <v>1939.4836389310249</v>
      </c>
      <c r="H42" s="10"/>
    </row>
    <row r="43" spans="1:9" s="9" customFormat="1" ht="15" x14ac:dyDescent="0.25">
      <c r="A43" s="12"/>
      <c r="B43" s="11"/>
      <c r="C43" s="11"/>
      <c r="D43" s="11"/>
      <c r="E43" s="11"/>
      <c r="F43" s="11"/>
      <c r="G43" s="11"/>
      <c r="H43" s="10"/>
    </row>
    <row r="44" spans="1:9" s="9" customFormat="1" ht="15" x14ac:dyDescent="0.25">
      <c r="A44" s="12"/>
      <c r="B44" s="11"/>
      <c r="C44" s="11"/>
      <c r="D44" s="11"/>
      <c r="E44" s="11"/>
      <c r="F44" s="11"/>
      <c r="G44" s="11"/>
      <c r="H44" s="10"/>
    </row>
    <row r="45" spans="1:9" ht="15" x14ac:dyDescent="0.25">
      <c r="A45" s="36" t="s">
        <v>14</v>
      </c>
      <c r="B45" s="36"/>
      <c r="C45" s="36"/>
      <c r="D45" s="36"/>
      <c r="E45" s="36"/>
      <c r="F45" s="36"/>
      <c r="G45" s="36"/>
      <c r="H45" s="7"/>
    </row>
    <row r="46" spans="1:9" ht="27.75" customHeight="1" x14ac:dyDescent="0.2">
      <c r="A46" s="37" t="s">
        <v>13</v>
      </c>
      <c r="B46" s="37"/>
      <c r="C46" s="37"/>
      <c r="D46" s="37"/>
      <c r="E46" s="37"/>
      <c r="F46" s="37"/>
      <c r="G46" s="37"/>
      <c r="H46" s="7"/>
    </row>
    <row r="47" spans="1:9" ht="24" customHeight="1" x14ac:dyDescent="0.2">
      <c r="A47" s="39" t="s">
        <v>12</v>
      </c>
      <c r="B47" s="39"/>
      <c r="C47" s="39"/>
      <c r="D47" s="39"/>
      <c r="E47" s="39"/>
      <c r="F47" s="39"/>
      <c r="G47" s="39"/>
      <c r="H47" s="7"/>
    </row>
    <row r="48" spans="1:9" x14ac:dyDescent="0.2">
      <c r="A48" s="52"/>
      <c r="B48" s="52"/>
      <c r="C48" s="52"/>
      <c r="D48" s="52"/>
      <c r="E48" s="52"/>
      <c r="F48" s="52"/>
      <c r="G48" s="52"/>
      <c r="H48" s="7"/>
    </row>
    <row r="49" spans="1:8" x14ac:dyDescent="0.2">
      <c r="A49" s="1" t="s">
        <v>0</v>
      </c>
      <c r="B49" s="8"/>
      <c r="C49" s="8"/>
      <c r="D49" s="8"/>
      <c r="E49" s="8"/>
      <c r="F49" s="8"/>
      <c r="G49" s="8"/>
      <c r="H49" s="7"/>
    </row>
    <row r="50" spans="1:8" x14ac:dyDescent="0.2">
      <c r="B50" s="8"/>
      <c r="C50" s="8"/>
      <c r="D50" s="8"/>
      <c r="E50" s="8"/>
      <c r="F50" s="8"/>
      <c r="G50" s="8"/>
      <c r="H50" s="7"/>
    </row>
    <row r="51" spans="1:8" ht="18.75" customHeight="1" x14ac:dyDescent="0.2">
      <c r="A51" s="40"/>
      <c r="B51" s="40"/>
      <c r="C51" s="40"/>
      <c r="D51" s="40"/>
      <c r="E51" s="40"/>
      <c r="F51" s="40"/>
      <c r="G51" s="40"/>
      <c r="H51" s="7"/>
    </row>
    <row r="52" spans="1:8" ht="29.25" hidden="1" customHeight="1" x14ac:dyDescent="0.2">
      <c r="A52" s="8"/>
      <c r="B52" s="8"/>
      <c r="C52" s="8"/>
      <c r="D52" s="8"/>
      <c r="E52" s="8"/>
      <c r="F52" s="8"/>
      <c r="G52" s="8"/>
      <c r="H52" s="7"/>
    </row>
    <row r="53" spans="1:8" hidden="1" x14ac:dyDescent="0.2">
      <c r="A53" s="35"/>
      <c r="B53" s="35"/>
      <c r="C53" s="35"/>
      <c r="D53" s="35"/>
      <c r="E53" s="35"/>
      <c r="F53" s="35"/>
      <c r="G53" s="35"/>
    </row>
    <row r="54" spans="1:8" ht="15" hidden="1" x14ac:dyDescent="0.25">
      <c r="A54" s="6" t="s">
        <v>11</v>
      </c>
    </row>
    <row r="55" spans="1:8" hidden="1" x14ac:dyDescent="0.2">
      <c r="A55" s="5" t="s">
        <v>10</v>
      </c>
    </row>
    <row r="56" spans="1:8" hidden="1" x14ac:dyDescent="0.2">
      <c r="A56" s="4" t="s">
        <v>9</v>
      </c>
    </row>
    <row r="57" spans="1:8" hidden="1" x14ac:dyDescent="0.2">
      <c r="A57" s="4" t="s">
        <v>8</v>
      </c>
    </row>
    <row r="58" spans="1:8" hidden="1" x14ac:dyDescent="0.2">
      <c r="A58" s="5" t="s">
        <v>7</v>
      </c>
    </row>
    <row r="59" spans="1:8" hidden="1" x14ac:dyDescent="0.2">
      <c r="A59" s="4" t="s">
        <v>6</v>
      </c>
    </row>
    <row r="60" spans="1:8" hidden="1" x14ac:dyDescent="0.2">
      <c r="A60" s="4" t="s">
        <v>5</v>
      </c>
    </row>
    <row r="61" spans="1:8" hidden="1" x14ac:dyDescent="0.2">
      <c r="A61" s="4" t="s">
        <v>4</v>
      </c>
    </row>
    <row r="62" spans="1:8" hidden="1" x14ac:dyDescent="0.2">
      <c r="A62" s="4" t="s">
        <v>3</v>
      </c>
    </row>
    <row r="63" spans="1:8" hidden="1" x14ac:dyDescent="0.2">
      <c r="A63" s="4" t="s">
        <v>2</v>
      </c>
    </row>
    <row r="64" spans="1:8" hidden="1" x14ac:dyDescent="0.2">
      <c r="A64" s="4" t="s">
        <v>1</v>
      </c>
    </row>
    <row r="65" spans="1:4" hidden="1" x14ac:dyDescent="0.2">
      <c r="A65" s="3"/>
    </row>
    <row r="66" spans="1:4" hidden="1" x14ac:dyDescent="0.2"/>
    <row r="70" spans="1:4" x14ac:dyDescent="0.2">
      <c r="B70" s="3"/>
    </row>
    <row r="73" spans="1:4" x14ac:dyDescent="0.2">
      <c r="D73" s="2"/>
    </row>
  </sheetData>
  <mergeCells count="7">
    <mergeCell ref="A53:G53"/>
    <mergeCell ref="A45:G45"/>
    <mergeCell ref="A46:G46"/>
    <mergeCell ref="A3:D3"/>
    <mergeCell ref="A47:G47"/>
    <mergeCell ref="A48:G48"/>
    <mergeCell ref="A51:G51"/>
  </mergeCells>
  <conditionalFormatting sqref="B42:G4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$A$55:$A$64</formula1>
    </dataValidation>
  </dataValidations>
  <pageMargins left="0.78740157480314965" right="0.78740157480314965" top="0.98425196850393704" bottom="0.98425196850393704" header="0.51181102362204722" footer="0.51181102362204722"/>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vt:i4>
      </vt:variant>
      <vt:variant>
        <vt:lpstr>Diagramme</vt:lpstr>
      </vt:variant>
      <vt:variant>
        <vt:i4>1</vt:i4>
      </vt:variant>
      <vt:variant>
        <vt:lpstr>Benannte Bereiche</vt:lpstr>
      </vt:variant>
      <vt:variant>
        <vt:i4>1</vt:i4>
      </vt:variant>
    </vt:vector>
  </HeadingPairs>
  <TitlesOfParts>
    <vt:vector size="3" baseType="lpstr">
      <vt:lpstr>Lebenszykluskosten</vt:lpstr>
      <vt:lpstr>Diagramm</vt:lpstr>
      <vt:lpstr>Lebenszykluskosten!Druckbereich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Charlotte</dc:creator>
  <cp:lastModifiedBy>Schmidt, Vanessa</cp:lastModifiedBy>
  <cp:lastPrinted>2019-04-24T06:19:27Z</cp:lastPrinted>
  <dcterms:created xsi:type="dcterms:W3CDTF">2019-03-28T12:21:41Z</dcterms:created>
  <dcterms:modified xsi:type="dcterms:W3CDTF">2019-04-24T07:07:48Z</dcterms:modified>
</cp:coreProperties>
</file>