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S\Projekte\KG_ÖBU\17005200_UBA_Profilierung_umweltfreundliche_Beschaffung\8_Know-how\LCC\"/>
    </mc:Choice>
  </mc:AlternateContent>
  <bookViews>
    <workbookView xWindow="0" yWindow="0" windowWidth="15675" windowHeight="8205"/>
  </bookViews>
  <sheets>
    <sheet name="Lebenszykluskoste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F10" i="2"/>
  <c r="H10" i="2"/>
  <c r="J10" i="2"/>
  <c r="L10" i="2"/>
  <c r="N10" i="2"/>
  <c r="B14" i="2"/>
  <c r="F14" i="2"/>
  <c r="H14" i="2"/>
  <c r="J14" i="2"/>
  <c r="L14" i="2"/>
  <c r="N14" i="2"/>
  <c r="B15" i="2"/>
  <c r="B42" i="2" s="1"/>
  <c r="F15" i="2"/>
  <c r="H15" i="2"/>
  <c r="H42" i="2" s="1"/>
  <c r="J15" i="2"/>
  <c r="J42" i="2" s="1"/>
  <c r="L15" i="2"/>
  <c r="N15" i="2"/>
  <c r="B20" i="2"/>
  <c r="B21" i="2" s="1"/>
  <c r="D20" i="2"/>
  <c r="D21" i="2" s="1"/>
  <c r="F20" i="2"/>
  <c r="H20" i="2"/>
  <c r="J20" i="2"/>
  <c r="J21" i="2" s="1"/>
  <c r="L20" i="2"/>
  <c r="N20" i="2"/>
  <c r="N21" i="2"/>
  <c r="B23" i="2"/>
  <c r="F23" i="2"/>
  <c r="F25" i="2" s="1"/>
  <c r="H23" i="2"/>
  <c r="H25" i="2" s="1"/>
  <c r="J23" i="2"/>
  <c r="J25" i="2" s="1"/>
  <c r="L23" i="2"/>
  <c r="L25" i="2" s="1"/>
  <c r="L32" i="2" s="1"/>
  <c r="N23" i="2"/>
  <c r="N25" i="2" s="1"/>
  <c r="B25" i="2"/>
  <c r="B32" i="2" s="1"/>
  <c r="D25" i="2"/>
  <c r="D32" i="2" s="1"/>
  <c r="B28" i="2"/>
  <c r="F28" i="2"/>
  <c r="F30" i="2" s="1"/>
  <c r="F33" i="2" s="1"/>
  <c r="H28" i="2"/>
  <c r="J28" i="2"/>
  <c r="L28" i="2"/>
  <c r="N28" i="2"/>
  <c r="B29" i="2"/>
  <c r="D29" i="2"/>
  <c r="D30" i="2" s="1"/>
  <c r="D33" i="2" s="1"/>
  <c r="F29" i="2"/>
  <c r="H29" i="2"/>
  <c r="J29" i="2"/>
  <c r="L29" i="2"/>
  <c r="N29" i="2"/>
  <c r="B37" i="2"/>
  <c r="D37" i="2"/>
  <c r="F37" i="2"/>
  <c r="H37" i="2"/>
  <c r="H39" i="2" s="1"/>
  <c r="J37" i="2"/>
  <c r="L37" i="2"/>
  <c r="N37" i="2"/>
  <c r="B38" i="2"/>
  <c r="D38" i="2"/>
  <c r="F38" i="2"/>
  <c r="H38" i="2"/>
  <c r="J38" i="2"/>
  <c r="L38" i="2"/>
  <c r="N38" i="2"/>
  <c r="B41" i="2"/>
  <c r="D41" i="2"/>
  <c r="F41" i="2"/>
  <c r="H41" i="2"/>
  <c r="J41" i="2"/>
  <c r="L41" i="2"/>
  <c r="N41" i="2"/>
  <c r="D42" i="2"/>
  <c r="L42" i="2"/>
  <c r="D43" i="2"/>
  <c r="D45" i="2" s="1"/>
  <c r="F43" i="2"/>
  <c r="H43" i="2"/>
  <c r="J43" i="2"/>
  <c r="L43" i="2"/>
  <c r="L45" i="2" s="1"/>
  <c r="N43" i="2"/>
  <c r="J45" i="2"/>
  <c r="N26" i="2" l="1"/>
  <c r="N32" i="2"/>
  <c r="F21" i="2"/>
  <c r="F39" i="2"/>
  <c r="N42" i="2"/>
  <c r="D39" i="2"/>
  <c r="D44" i="2" s="1"/>
  <c r="B39" i="2"/>
  <c r="F42" i="2"/>
  <c r="N39" i="2"/>
  <c r="N30" i="2"/>
  <c r="N33" i="2" s="1"/>
  <c r="F26" i="2"/>
  <c r="F32" i="2"/>
  <c r="F34" i="2" s="1"/>
  <c r="F35" i="2" s="1"/>
  <c r="F36" i="2" s="1"/>
  <c r="H45" i="2"/>
  <c r="L30" i="2"/>
  <c r="L33" i="2" s="1"/>
  <c r="J30" i="2"/>
  <c r="J33" i="2" s="1"/>
  <c r="N44" i="2"/>
  <c r="H30" i="2"/>
  <c r="H33" i="2" s="1"/>
  <c r="H21" i="2"/>
  <c r="B30" i="2"/>
  <c r="B33" i="2" s="1"/>
  <c r="B34" i="2" s="1"/>
  <c r="B35" i="2" s="1"/>
  <c r="L21" i="2"/>
  <c r="H44" i="2"/>
  <c r="F44" i="2"/>
  <c r="L39" i="2"/>
  <c r="L44" i="2" s="1"/>
  <c r="J39" i="2"/>
  <c r="J44" i="2" s="1"/>
  <c r="J32" i="2"/>
  <c r="J26" i="2"/>
  <c r="H26" i="2"/>
  <c r="H32" i="2"/>
  <c r="D34" i="2"/>
  <c r="D35" i="2" s="1"/>
  <c r="N34" i="2"/>
  <c r="N35" i="2" s="1"/>
  <c r="L34" i="2"/>
  <c r="L35" i="2" s="1"/>
  <c r="L26" i="2"/>
  <c r="D26" i="2"/>
  <c r="N45" i="2"/>
  <c r="F45" i="2"/>
  <c r="B26" i="2"/>
  <c r="F40" i="2" l="1"/>
  <c r="J34" i="2"/>
  <c r="J35" i="2" s="1"/>
  <c r="H34" i="2"/>
  <c r="H35" i="2" s="1"/>
  <c r="D36" i="2"/>
  <c r="D40" i="2"/>
  <c r="B36" i="2"/>
  <c r="B40" i="2"/>
  <c r="B43" i="2"/>
  <c r="L36" i="2"/>
  <c r="L40" i="2"/>
  <c r="N36" i="2"/>
  <c r="N40" i="2"/>
  <c r="H36" i="2"/>
  <c r="H40" i="2"/>
  <c r="J36" i="2"/>
  <c r="J40" i="2"/>
  <c r="B44" i="2" l="1"/>
  <c r="B45" i="2"/>
</calcChain>
</file>

<file path=xl/sharedStrings.xml><?xml version="1.0" encoding="utf-8"?>
<sst xmlns="http://schemas.openxmlformats.org/spreadsheetml/2006/main" count="223" uniqueCount="69">
  <si>
    <t>© Berliner Energieagentur GmbH</t>
  </si>
  <si>
    <t>4. Lebenszykluskosten (LCC - Life Cycle Cost) = Investitionskosten + (Barwertfaktor * jährliche Unterhaltkosten) über die Lebensdauer des Gerätes.</t>
  </si>
  <si>
    <t>1. Die technischen Daten und Leistungsangaben für bestimmte Geräte können nur in den gelben Zellen eingetragen werden und sollten auf einer geeigneten technischen Dokumentation beruhen.</t>
  </si>
  <si>
    <t xml:space="preserve">Hinweis: </t>
  </si>
  <si>
    <t>€</t>
  </si>
  <si>
    <t>Gesamtkosten für alle Geräte [Euro]</t>
  </si>
  <si>
    <t>€/l/Jahr</t>
  </si>
  <si>
    <t>Gesamtkosten pro 1 l Standardnutzinhalt [Euro/l/Jahr]</t>
  </si>
  <si>
    <t>Gesamtkosten pro Gerät [Euro]</t>
  </si>
  <si>
    <t>Jahre</t>
  </si>
  <si>
    <t>years</t>
  </si>
  <si>
    <t xml:space="preserve">Lebenszykluskosten über eine Wirtschaftszeit von </t>
  </si>
  <si>
    <t>€/l/year</t>
  </si>
  <si>
    <t>Gesamtunterhaltkosten pro 1 l Standardnutzinhalt [Euro/l/Jahr]</t>
  </si>
  <si>
    <t>€/Jahr</t>
  </si>
  <si>
    <t>€/n/year</t>
  </si>
  <si>
    <t>Gesamtunterhaltkosten für alle Geräte pro Jahr [Euro/Jahr]</t>
  </si>
  <si>
    <t>€/Gerät/Jahr</t>
  </si>
  <si>
    <t>Gesamtunterhaltkosten pro Gerät pro Jahr [Euro/Gerät/Jahr]</t>
  </si>
  <si>
    <t>Gesamtunterhaltkosten pro Jahr</t>
  </si>
  <si>
    <t>€/year</t>
  </si>
  <si>
    <t>Gesamte Energiekosten pro Gerät pro Jahr [Euro/Jahr]</t>
  </si>
  <si>
    <t>kWh/Jahr</t>
  </si>
  <si>
    <t>kWh/year</t>
  </si>
  <si>
    <t>Energiebedarf pro Jahr pro Gerät (ohne Standby) [KWh/Jahr]</t>
  </si>
  <si>
    <t>€/kWh</t>
  </si>
  <si>
    <t>Strompreis [Euro/kWh]</t>
  </si>
  <si>
    <t xml:space="preserve">Energiekosten der Geräte pro Jahr </t>
  </si>
  <si>
    <t>Gesamte Wartungskosten der Geräte pro Jahr</t>
  </si>
  <si>
    <t>€/appl./year</t>
  </si>
  <si>
    <t>Jährliche Wartungs- und Standardservicekosten pro Gerät [Euro/Gerät]</t>
  </si>
  <si>
    <t>h/Gerät/Jahr</t>
  </si>
  <si>
    <t>h/appl./year</t>
  </si>
  <si>
    <t>Arbeitsbelastung für Wartung &amp; Service pro Gerät pro Jahr [Stunden/Gerät/Jahr]</t>
  </si>
  <si>
    <t>Stundenlohn für Wartung &amp; Service [Euro/Stunde]</t>
  </si>
  <si>
    <t>Wartungskosten für Geräte pro Jahr</t>
  </si>
  <si>
    <t>Gesamtkosten aller Geräte [Euro]</t>
  </si>
  <si>
    <t>€/Gerät</t>
  </si>
  <si>
    <t>€/appl.</t>
  </si>
  <si>
    <t>Gesamte Beschaffungskosten pro Gerät [Euro/Gerät]</t>
  </si>
  <si>
    <t>Lieferkosten [Euro/Gerät]</t>
  </si>
  <si>
    <t>Einbaupreis pro Gerät inklusive Zubehör [Euro/Gerät]</t>
  </si>
  <si>
    <t>Beschaffungspreis pro Gerät [Euro/Gerät]</t>
  </si>
  <si>
    <t>Beschaffungspreis (gemäß Angebot)</t>
  </si>
  <si>
    <t>%</t>
  </si>
  <si>
    <t xml:space="preserve">Diskontsatz für Lebenszykluskosten Bewertung [%] </t>
  </si>
  <si>
    <t>y</t>
  </si>
  <si>
    <t>Lebensdauer des Gerätes, für Lebenszykluskosten-Analyse [Jahr]</t>
  </si>
  <si>
    <t>Energiebedarf (basierend auf Standardtestergebnissen) [kWh/Jahr]</t>
  </si>
  <si>
    <t>l</t>
  </si>
  <si>
    <t>Standard-Nutzinhalt der Gefriereinheit [l]</t>
  </si>
  <si>
    <t>Standard-Nutzinhalt der Kühleinheit [l]</t>
  </si>
  <si>
    <t>Gerät</t>
  </si>
  <si>
    <t>n</t>
  </si>
  <si>
    <t>Anzahl zu beschaffender Geräte [Geräte]</t>
  </si>
  <si>
    <t>Technische Details und Daten</t>
  </si>
  <si>
    <t>Example</t>
  </si>
  <si>
    <t>Typ/Model des Kühl-/Gefriergeräts</t>
  </si>
  <si>
    <t>Hersteller</t>
  </si>
  <si>
    <t>Angebot 6</t>
  </si>
  <si>
    <t>Angebot 5</t>
  </si>
  <si>
    <t>Angebot 4</t>
  </si>
  <si>
    <t>Angebot 3</t>
  </si>
  <si>
    <t>Angebot 2</t>
  </si>
  <si>
    <t>Angebot 1</t>
  </si>
  <si>
    <t>Standard</t>
  </si>
  <si>
    <t>Berechnungshilfe für die Lebenszykluskosten von Kühl-/Gefriergeräten</t>
  </si>
  <si>
    <r>
      <t xml:space="preserve">2. Diese Berechnungshilfe ist für die Kalkulation der Wirtschaftlichkeit von </t>
    </r>
    <r>
      <rPr>
        <b/>
        <sz val="10"/>
        <rFont val="Arial"/>
        <family val="2"/>
      </rPr>
      <t>Kühl- und Gefriergeräten</t>
    </r>
    <r>
      <rPr>
        <sz val="10"/>
        <rFont val="Arial"/>
        <family val="2"/>
      </rPr>
      <t xml:space="preserve"> und deren Kombination anzuwenden.</t>
    </r>
    <r>
      <rPr>
        <b/>
        <sz val="11"/>
        <rFont val="Arial"/>
        <family val="2"/>
        <charset val="238"/>
      </rPr>
      <t/>
    </r>
  </si>
  <si>
    <t xml:space="preserve">3. Angaben wie der Energiepreis und die erwartete Lebensdauer können geändert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</si>
</sst>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#,##0.000"/>
    <numFmt numFmtId="166" formatCode="0.0"/>
    <numFmt numFmtId="167" formatCode="#,##0.0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6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b/>
      <sz val="10"/>
      <color indexed="2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9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2" borderId="0" xfId="1" applyFont="1" applyFill="1" applyBorder="1" applyAlignment="1">
      <alignment horizontal="left"/>
    </xf>
    <xf numFmtId="0" fontId="1" fillId="0" borderId="0" xfId="1" applyFont="1" applyProtection="1">
      <protection hidden="1"/>
    </xf>
    <xf numFmtId="0" fontId="1" fillId="2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2" borderId="19" xfId="1" applyFont="1" applyFill="1" applyBorder="1" applyAlignment="1" applyProtection="1">
      <alignment horizontal="center"/>
      <protection hidden="1"/>
    </xf>
    <xf numFmtId="0" fontId="6" fillId="0" borderId="12" xfId="1" applyFont="1" applyFill="1" applyBorder="1" applyAlignment="1" applyProtection="1">
      <alignment horizontal="center"/>
      <protection hidden="1"/>
    </xf>
    <xf numFmtId="0" fontId="6" fillId="0" borderId="13" xfId="1" applyFont="1" applyFill="1" applyBorder="1" applyAlignment="1" applyProtection="1">
      <alignment horizontal="center"/>
      <protection hidden="1"/>
    </xf>
    <xf numFmtId="0" fontId="5" fillId="6" borderId="12" xfId="1" applyFont="1" applyFill="1" applyBorder="1" applyAlignment="1" applyProtection="1">
      <alignment horizontal="center" vertical="center"/>
      <protection hidden="1"/>
    </xf>
    <xf numFmtId="0" fontId="5" fillId="6" borderId="11" xfId="1" applyFont="1" applyFill="1" applyBorder="1" applyAlignment="1" applyProtection="1">
      <alignment horizontal="center" vertical="center"/>
      <protection hidden="1"/>
    </xf>
    <xf numFmtId="0" fontId="5" fillId="2" borderId="18" xfId="1" applyFont="1" applyFill="1" applyBorder="1" applyAlignment="1" applyProtection="1">
      <alignment horizontal="right"/>
      <protection hidden="1"/>
    </xf>
    <xf numFmtId="0" fontId="6" fillId="0" borderId="6" xfId="1" applyFont="1" applyFill="1" applyBorder="1" applyAlignment="1" applyProtection="1">
      <alignment horizontal="center"/>
      <protection hidden="1"/>
    </xf>
    <xf numFmtId="0" fontId="4" fillId="0" borderId="22" xfId="1" applyFont="1" applyFill="1" applyBorder="1" applyAlignment="1" applyProtection="1">
      <alignment horizontal="center"/>
      <protection hidden="1"/>
    </xf>
    <xf numFmtId="0" fontId="5" fillId="3" borderId="6" xfId="1" applyFont="1" applyFill="1" applyBorder="1" applyAlignment="1" applyProtection="1">
      <alignment horizontal="center"/>
      <protection locked="0"/>
    </xf>
    <xf numFmtId="0" fontId="1" fillId="3" borderId="22" xfId="1" applyFont="1" applyFill="1" applyBorder="1" applyAlignment="1" applyProtection="1">
      <alignment horizontal="center"/>
      <protection locked="0"/>
    </xf>
    <xf numFmtId="0" fontId="1" fillId="3" borderId="5" xfId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  <protection hidden="1"/>
    </xf>
    <xf numFmtId="0" fontId="6" fillId="0" borderId="3" xfId="1" applyFont="1" applyFill="1" applyBorder="1" applyAlignment="1" applyProtection="1">
      <alignment horizontal="center"/>
      <protection hidden="1"/>
    </xf>
    <xf numFmtId="0" fontId="6" fillId="0" borderId="24" xfId="1" applyFont="1" applyFill="1" applyBorder="1" applyAlignment="1" applyProtection="1">
      <alignment horizontal="center"/>
      <protection hidden="1"/>
    </xf>
    <xf numFmtId="0" fontId="5" fillId="4" borderId="19" xfId="1" applyFont="1" applyFill="1" applyBorder="1" applyAlignment="1" applyProtection="1">
      <alignment horizontal="right"/>
      <protection hidden="1"/>
    </xf>
    <xf numFmtId="166" fontId="4" fillId="0" borderId="12" xfId="1" applyNumberFormat="1" applyFont="1" applyFill="1" applyBorder="1" applyAlignment="1" applyProtection="1">
      <protection hidden="1"/>
    </xf>
    <xf numFmtId="166" fontId="4" fillId="0" borderId="11" xfId="1" applyNumberFormat="1" applyFont="1" applyFill="1" applyBorder="1" applyAlignment="1" applyProtection="1">
      <alignment horizontal="center"/>
      <protection hidden="1"/>
    </xf>
    <xf numFmtId="166" fontId="1" fillId="0" borderId="12" xfId="1" applyNumberFormat="1" applyFont="1" applyFill="1" applyBorder="1" applyAlignment="1" applyProtection="1">
      <protection hidden="1"/>
    </xf>
    <xf numFmtId="166" fontId="1" fillId="0" borderId="11" xfId="1" applyNumberFormat="1" applyFont="1" applyFill="1" applyBorder="1" applyAlignment="1" applyProtection="1">
      <alignment horizontal="center"/>
      <protection hidden="1"/>
    </xf>
    <xf numFmtId="0" fontId="1" fillId="2" borderId="8" xfId="1" applyFont="1" applyFill="1" applyBorder="1" applyAlignment="1" applyProtection="1">
      <alignment horizontal="right"/>
      <protection hidden="1"/>
    </xf>
    <xf numFmtId="3" fontId="4" fillId="0" borderId="6" xfId="1" applyNumberFormat="1" applyFont="1" applyFill="1" applyBorder="1" applyAlignment="1" applyProtection="1">
      <alignment horizontal="right"/>
      <protection hidden="1"/>
    </xf>
    <xf numFmtId="3" fontId="4" fillId="0" borderId="22" xfId="1" applyNumberFormat="1" applyFont="1" applyFill="1" applyBorder="1" applyAlignment="1" applyProtection="1">
      <alignment horizontal="left"/>
      <protection hidden="1"/>
    </xf>
    <xf numFmtId="3" fontId="1" fillId="3" borderId="6" xfId="1" applyNumberFormat="1" applyFont="1" applyFill="1" applyBorder="1" applyAlignment="1" applyProtection="1">
      <protection locked="0"/>
    </xf>
    <xf numFmtId="3" fontId="1" fillId="0" borderId="22" xfId="1" applyNumberFormat="1" applyFont="1" applyFill="1" applyBorder="1" applyAlignment="1" applyProtection="1">
      <alignment horizontal="left"/>
      <protection hidden="1"/>
    </xf>
    <xf numFmtId="3" fontId="1" fillId="0" borderId="6" xfId="1" applyNumberFormat="1" applyFont="1" applyFill="1" applyBorder="1" applyAlignment="1" applyProtection="1">
      <alignment horizontal="right"/>
      <protection hidden="1"/>
    </xf>
    <xf numFmtId="3" fontId="1" fillId="0" borderId="23" xfId="1" applyNumberFormat="1" applyFont="1" applyFill="1" applyBorder="1" applyAlignment="1" applyProtection="1">
      <alignment horizontal="left"/>
      <protection hidden="1"/>
    </xf>
    <xf numFmtId="3" fontId="4" fillId="5" borderId="10" xfId="1" applyNumberFormat="1" applyFont="1" applyFill="1" applyBorder="1" applyAlignment="1" applyProtection="1">
      <protection locked="0"/>
    </xf>
    <xf numFmtId="167" fontId="4" fillId="5" borderId="10" xfId="1" applyNumberFormat="1" applyFont="1" applyFill="1" applyBorder="1" applyAlignment="1" applyProtection="1">
      <protection locked="0"/>
    </xf>
    <xf numFmtId="167" fontId="1" fillId="3" borderId="6" xfId="1" applyNumberFormat="1" applyFont="1" applyFill="1" applyBorder="1" applyAlignment="1" applyProtection="1">
      <protection locked="0"/>
    </xf>
    <xf numFmtId="3" fontId="1" fillId="0" borderId="3" xfId="1" applyNumberFormat="1" applyFont="1" applyFill="1" applyBorder="1" applyAlignment="1" applyProtection="1">
      <alignment horizontal="right"/>
      <protection hidden="1"/>
    </xf>
    <xf numFmtId="166" fontId="1" fillId="0" borderId="13" xfId="1" applyNumberFormat="1" applyFont="1" applyFill="1" applyBorder="1" applyAlignment="1" applyProtection="1">
      <protection hidden="1"/>
    </xf>
    <xf numFmtId="2" fontId="4" fillId="5" borderId="10" xfId="1" applyNumberFormat="1" applyFont="1" applyFill="1" applyBorder="1" applyAlignment="1" applyProtection="1">
      <protection locked="0"/>
    </xf>
    <xf numFmtId="3" fontId="4" fillId="0" borderId="5" xfId="1" applyNumberFormat="1" applyFont="1" applyFill="1" applyBorder="1" applyAlignment="1" applyProtection="1">
      <alignment horizontal="left"/>
      <protection hidden="1"/>
    </xf>
    <xf numFmtId="2" fontId="1" fillId="3" borderId="10" xfId="1" applyNumberFormat="1" applyFont="1" applyFill="1" applyBorder="1" applyAlignment="1" applyProtection="1">
      <protection locked="0"/>
    </xf>
    <xf numFmtId="3" fontId="1" fillId="0" borderId="5" xfId="1" applyNumberFormat="1" applyFont="1" applyFill="1" applyBorder="1" applyAlignment="1" applyProtection="1">
      <alignment horizontal="left"/>
      <protection hidden="1"/>
    </xf>
    <xf numFmtId="0" fontId="1" fillId="2" borderId="18" xfId="1" applyFont="1" applyFill="1" applyBorder="1" applyAlignment="1" applyProtection="1">
      <alignment horizontal="right"/>
      <protection hidden="1"/>
    </xf>
    <xf numFmtId="0" fontId="5" fillId="2" borderId="18" xfId="1" applyFont="1" applyFill="1" applyBorder="1" applyAlignment="1" applyProtection="1">
      <alignment horizontal="right" wrapText="1"/>
      <protection hidden="1"/>
    </xf>
    <xf numFmtId="2" fontId="6" fillId="0" borderId="10" xfId="1" applyNumberFormat="1" applyFont="1" applyFill="1" applyBorder="1" applyAlignment="1" applyProtection="1">
      <alignment horizontal="right"/>
      <protection hidden="1"/>
    </xf>
    <xf numFmtId="3" fontId="6" fillId="0" borderId="5" xfId="1" applyNumberFormat="1" applyFont="1" applyFill="1" applyBorder="1" applyAlignment="1" applyProtection="1">
      <alignment horizontal="left"/>
      <protection hidden="1"/>
    </xf>
    <xf numFmtId="2" fontId="5" fillId="0" borderId="10" xfId="1" applyNumberFormat="1" applyFont="1" applyFill="1" applyBorder="1" applyAlignment="1" applyProtection="1">
      <alignment horizontal="right"/>
      <protection hidden="1"/>
    </xf>
    <xf numFmtId="3" fontId="5" fillId="0" borderId="5" xfId="1" applyNumberFormat="1" applyFont="1" applyFill="1" applyBorder="1" applyAlignment="1" applyProtection="1">
      <alignment horizontal="left"/>
      <protection hidden="1"/>
    </xf>
    <xf numFmtId="2" fontId="5" fillId="0" borderId="2" xfId="1" applyNumberFormat="1" applyFont="1" applyFill="1" applyBorder="1" applyAlignment="1" applyProtection="1">
      <alignment horizontal="right"/>
      <protection hidden="1"/>
    </xf>
    <xf numFmtId="0" fontId="1" fillId="2" borderId="8" xfId="1" applyFont="1" applyFill="1" applyBorder="1" applyAlignment="1" applyProtection="1">
      <alignment horizontal="right" wrapText="1"/>
      <protection hidden="1"/>
    </xf>
    <xf numFmtId="2" fontId="4" fillId="0" borderId="6" xfId="1" applyNumberFormat="1" applyFont="1" applyFill="1" applyBorder="1" applyAlignment="1" applyProtection="1">
      <alignment horizontal="right"/>
      <protection hidden="1"/>
    </xf>
    <xf numFmtId="2" fontId="1" fillId="3" borderId="6" xfId="1" applyNumberFormat="1" applyFont="1" applyFill="1" applyBorder="1" applyAlignment="1" applyProtection="1">
      <alignment horizontal="right"/>
      <protection locked="0"/>
    </xf>
    <xf numFmtId="2" fontId="1" fillId="0" borderId="6" xfId="1" applyNumberFormat="1" applyFont="1" applyFill="1" applyBorder="1" applyAlignment="1" applyProtection="1">
      <alignment horizontal="right"/>
      <protection hidden="1"/>
    </xf>
    <xf numFmtId="2" fontId="1" fillId="3" borderId="6" xfId="1" applyNumberFormat="1" applyFont="1" applyFill="1" applyBorder="1" applyAlignment="1" applyProtection="1">
      <protection locked="0"/>
    </xf>
    <xf numFmtId="2" fontId="1" fillId="3" borderId="22" xfId="1" applyNumberFormat="1" applyFont="1" applyFill="1" applyBorder="1" applyAlignment="1" applyProtection="1">
      <alignment horizontal="right"/>
      <protection locked="0"/>
    </xf>
    <xf numFmtId="2" fontId="1" fillId="0" borderId="22" xfId="1" applyNumberFormat="1" applyFont="1" applyFill="1" applyBorder="1" applyAlignment="1" applyProtection="1">
      <alignment horizontal="right"/>
      <protection hidden="1"/>
    </xf>
    <xf numFmtId="4" fontId="6" fillId="0" borderId="6" xfId="1" applyNumberFormat="1" applyFont="1" applyFill="1" applyBorder="1" applyAlignment="1" applyProtection="1">
      <alignment horizontal="right"/>
      <protection hidden="1"/>
    </xf>
    <xf numFmtId="4" fontId="5" fillId="0" borderId="6" xfId="1" applyNumberFormat="1" applyFont="1" applyFill="1" applyBorder="1" applyAlignment="1" applyProtection="1">
      <alignment horizontal="right"/>
      <protection hidden="1"/>
    </xf>
    <xf numFmtId="3" fontId="5" fillId="0" borderId="1" xfId="1" applyNumberFormat="1" applyFont="1" applyFill="1" applyBorder="1" applyAlignment="1" applyProtection="1">
      <alignment horizontal="left"/>
      <protection hidden="1"/>
    </xf>
    <xf numFmtId="0" fontId="5" fillId="2" borderId="21" xfId="1" applyFont="1" applyFill="1" applyBorder="1" applyAlignment="1" applyProtection="1">
      <alignment horizontal="right"/>
      <protection hidden="1"/>
    </xf>
    <xf numFmtId="4" fontId="4" fillId="0" borderId="2" xfId="1" applyNumberFormat="1" applyFont="1" applyFill="1" applyBorder="1" applyAlignment="1" applyProtection="1">
      <alignment horizontal="right"/>
      <protection hidden="1"/>
    </xf>
    <xf numFmtId="3" fontId="4" fillId="0" borderId="20" xfId="1" applyNumberFormat="1" applyFont="1" applyFill="1" applyBorder="1" applyAlignment="1" applyProtection="1">
      <alignment horizontal="left"/>
      <protection hidden="1"/>
    </xf>
    <xf numFmtId="4" fontId="5" fillId="0" borderId="10" xfId="1" applyNumberFormat="1" applyFont="1" applyFill="1" applyBorder="1" applyAlignment="1" applyProtection="1">
      <alignment horizontal="right"/>
      <protection hidden="1"/>
    </xf>
    <xf numFmtId="3" fontId="5" fillId="0" borderId="20" xfId="1" applyNumberFormat="1" applyFont="1" applyFill="1" applyBorder="1" applyAlignment="1" applyProtection="1">
      <alignment horizontal="left"/>
      <protection hidden="1"/>
    </xf>
    <xf numFmtId="167" fontId="1" fillId="0" borderId="17" xfId="1" applyNumberFormat="1" applyFont="1" applyFill="1" applyBorder="1" applyAlignment="1" applyProtection="1">
      <protection hidden="1"/>
    </xf>
    <xf numFmtId="3" fontId="4" fillId="0" borderId="9" xfId="1" applyNumberFormat="1" applyFont="1" applyFill="1" applyBorder="1" applyAlignment="1" applyProtection="1">
      <alignment horizontal="center"/>
      <protection hidden="1"/>
    </xf>
    <xf numFmtId="3" fontId="1" fillId="0" borderId="9" xfId="1" applyNumberFormat="1" applyFont="1" applyFill="1" applyBorder="1" applyAlignment="1" applyProtection="1">
      <alignment horizontal="center"/>
      <protection hidden="1"/>
    </xf>
    <xf numFmtId="4" fontId="4" fillId="0" borderId="6" xfId="1" applyNumberFormat="1" applyFont="1" applyFill="1" applyBorder="1" applyAlignment="1" applyProtection="1">
      <alignment horizontal="right"/>
      <protection hidden="1"/>
    </xf>
    <xf numFmtId="4" fontId="1" fillId="0" borderId="6" xfId="1" applyNumberFormat="1" applyFont="1" applyFill="1" applyBorder="1" applyAlignment="1" applyProtection="1">
      <alignment horizontal="right"/>
      <protection hidden="1"/>
    </xf>
    <xf numFmtId="0" fontId="1" fillId="2" borderId="16" xfId="1" applyFont="1" applyFill="1" applyBorder="1" applyAlignment="1" applyProtection="1">
      <alignment horizontal="right"/>
      <protection hidden="1"/>
    </xf>
    <xf numFmtId="4" fontId="1" fillId="0" borderId="15" xfId="1" applyNumberFormat="1" applyFont="1" applyFill="1" applyBorder="1" applyAlignment="1" applyProtection="1">
      <alignment horizontal="right"/>
      <protection hidden="1"/>
    </xf>
    <xf numFmtId="3" fontId="4" fillId="0" borderId="14" xfId="1" applyNumberFormat="1" applyFont="1" applyFill="1" applyBorder="1" applyAlignment="1" applyProtection="1">
      <alignment horizontal="left"/>
      <protection hidden="1"/>
    </xf>
    <xf numFmtId="3" fontId="1" fillId="0" borderId="14" xfId="1" applyNumberFormat="1" applyFont="1" applyFill="1" applyBorder="1" applyAlignment="1" applyProtection="1">
      <alignment horizontal="left"/>
      <protection hidden="1"/>
    </xf>
    <xf numFmtId="0" fontId="1" fillId="2" borderId="4" xfId="1" applyFont="1" applyFill="1" applyBorder="1" applyAlignment="1" applyProtection="1">
      <alignment horizontal="right"/>
      <protection hidden="1"/>
    </xf>
    <xf numFmtId="165" fontId="4" fillId="0" borderId="2" xfId="1" applyNumberFormat="1" applyFont="1" applyFill="1" applyBorder="1" applyAlignment="1" applyProtection="1">
      <alignment horizontal="right"/>
      <protection hidden="1"/>
    </xf>
    <xf numFmtId="3" fontId="4" fillId="0" borderId="1" xfId="1" applyNumberFormat="1" applyFont="1" applyFill="1" applyBorder="1" applyAlignment="1" applyProtection="1">
      <alignment horizontal="left"/>
      <protection hidden="1"/>
    </xf>
    <xf numFmtId="165" fontId="1" fillId="0" borderId="3" xfId="1" applyNumberFormat="1" applyFont="1" applyFill="1" applyBorder="1" applyAlignment="1" applyProtection="1">
      <alignment horizontal="right"/>
      <protection hidden="1"/>
    </xf>
    <xf numFmtId="3" fontId="1" fillId="0" borderId="1" xfId="1" applyNumberFormat="1" applyFont="1" applyFill="1" applyBorder="1" applyAlignment="1" applyProtection="1">
      <alignment horizontal="left"/>
      <protection hidden="1"/>
    </xf>
    <xf numFmtId="0" fontId="5" fillId="2" borderId="8" xfId="1" applyFont="1" applyFill="1" applyBorder="1" applyAlignment="1" applyProtection="1">
      <alignment horizontal="right"/>
      <protection hidden="1"/>
    </xf>
    <xf numFmtId="166" fontId="4" fillId="0" borderId="12" xfId="1" applyNumberFormat="1" applyFont="1" applyFill="1" applyBorder="1" applyAlignment="1" applyProtection="1">
      <alignment horizontal="right"/>
      <protection hidden="1"/>
    </xf>
    <xf numFmtId="166" fontId="1" fillId="0" borderId="12" xfId="1" applyNumberFormat="1" applyFont="1" applyFill="1" applyBorder="1" applyAlignment="1" applyProtection="1">
      <alignment horizontal="right"/>
      <protection hidden="1"/>
    </xf>
    <xf numFmtId="166" fontId="1" fillId="0" borderId="13" xfId="1" applyNumberFormat="1" applyFont="1" applyFill="1" applyBorder="1" applyAlignment="1" applyProtection="1">
      <alignment horizontal="right"/>
      <protection hidden="1"/>
    </xf>
    <xf numFmtId="166" fontId="1" fillId="0" borderId="10" xfId="1" applyNumberFormat="1" applyFont="1" applyFill="1" applyBorder="1" applyAlignment="1" applyProtection="1">
      <alignment horizontal="right"/>
      <protection hidden="1"/>
    </xf>
    <xf numFmtId="166" fontId="4" fillId="0" borderId="9" xfId="1" applyNumberFormat="1" applyFont="1" applyFill="1" applyBorder="1" applyAlignment="1" applyProtection="1">
      <alignment horizontal="center"/>
      <protection hidden="1"/>
    </xf>
    <xf numFmtId="166" fontId="1" fillId="0" borderId="9" xfId="1" applyNumberFormat="1" applyFont="1" applyFill="1" applyBorder="1" applyAlignment="1" applyProtection="1">
      <alignment horizontal="center"/>
      <protection hidden="1"/>
    </xf>
    <xf numFmtId="0" fontId="5" fillId="2" borderId="7" xfId="1" applyFont="1" applyFill="1" applyBorder="1" applyAlignment="1" applyProtection="1">
      <alignment horizontal="right"/>
      <protection hidden="1"/>
    </xf>
    <xf numFmtId="165" fontId="6" fillId="0" borderId="6" xfId="1" applyNumberFormat="1" applyFont="1" applyFill="1" applyBorder="1" applyAlignment="1" applyProtection="1">
      <alignment horizontal="right"/>
      <protection hidden="1"/>
    </xf>
    <xf numFmtId="165" fontId="5" fillId="0" borderId="6" xfId="1" applyNumberFormat="1" applyFont="1" applyFill="1" applyBorder="1" applyAlignment="1" applyProtection="1">
      <alignment horizontal="right"/>
      <protection hidden="1"/>
    </xf>
    <xf numFmtId="0" fontId="5" fillId="4" borderId="4" xfId="1" applyFont="1" applyFill="1" applyBorder="1" applyAlignment="1" applyProtection="1">
      <alignment horizontal="right"/>
      <protection hidden="1"/>
    </xf>
    <xf numFmtId="4" fontId="6" fillId="0" borderId="3" xfId="1" applyNumberFormat="1" applyFont="1" applyFill="1" applyBorder="1" applyAlignment="1" applyProtection="1">
      <alignment horizontal="right"/>
      <protection hidden="1"/>
    </xf>
    <xf numFmtId="3" fontId="6" fillId="0" borderId="1" xfId="1" applyNumberFormat="1" applyFont="1" applyFill="1" applyBorder="1" applyAlignment="1" applyProtection="1">
      <alignment horizontal="left"/>
      <protection hidden="1"/>
    </xf>
    <xf numFmtId="4" fontId="5" fillId="0" borderId="2" xfId="1" applyNumberFormat="1" applyFont="1" applyFill="1" applyBorder="1" applyAlignment="1" applyProtection="1">
      <alignment horizontal="right"/>
      <protection hidden="1"/>
    </xf>
    <xf numFmtId="0" fontId="1" fillId="3" borderId="0" xfId="1" applyFont="1" applyFill="1" applyAlignment="1" applyProtection="1">
      <protection hidden="1"/>
    </xf>
    <xf numFmtId="0" fontId="1" fillId="3" borderId="0" xfId="1" applyFont="1" applyFill="1" applyProtection="1">
      <protection hidden="1"/>
    </xf>
    <xf numFmtId="0" fontId="1" fillId="3" borderId="0" xfId="1" applyFont="1" applyFill="1" applyBorder="1" applyAlignment="1" applyProtection="1">
      <protection hidden="1"/>
    </xf>
    <xf numFmtId="0" fontId="1" fillId="0" borderId="0" xfId="1" applyFont="1" applyFill="1" applyBorder="1" applyAlignment="1" applyProtection="1">
      <protection hidden="1"/>
    </xf>
    <xf numFmtId="0" fontId="1" fillId="3" borderId="0" xfId="1" applyFont="1" applyFill="1" applyAlignment="1" applyProtection="1">
      <protection hidden="1"/>
    </xf>
    <xf numFmtId="0" fontId="1" fillId="0" borderId="0" xfId="1" applyFont="1" applyAlignment="1" applyProtection="1">
      <protection hidden="1"/>
    </xf>
    <xf numFmtId="0" fontId="1" fillId="2" borderId="0" xfId="1" applyFont="1" applyFill="1" applyAlignment="1" applyProtection="1">
      <alignment horizontal="right"/>
      <protection hidden="1"/>
    </xf>
    <xf numFmtId="164" fontId="4" fillId="0" borderId="0" xfId="1" applyNumberFormat="1" applyFont="1" applyAlignment="1" applyProtection="1">
      <alignment horizontal="center"/>
      <protection hidden="1"/>
    </xf>
    <xf numFmtId="0" fontId="1" fillId="2" borderId="0" xfId="1" applyFont="1" applyFill="1" applyAlignment="1" applyProtection="1">
      <alignment horizontal="left"/>
      <protection hidden="1"/>
    </xf>
    <xf numFmtId="2" fontId="1" fillId="0" borderId="0" xfId="1" applyNumberFormat="1" applyFon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left"/>
      <protection hidden="1"/>
    </xf>
    <xf numFmtId="0" fontId="1" fillId="0" borderId="0" xfId="1" applyFont="1" applyAlignment="1" applyProtection="1">
      <alignment horizontal="left"/>
      <protection hidden="1"/>
    </xf>
    <xf numFmtId="2" fontId="4" fillId="0" borderId="0" xfId="1" applyNumberFormat="1" applyFont="1" applyAlignment="1" applyProtection="1">
      <alignment horizontal="left"/>
      <protection hidden="1"/>
    </xf>
    <xf numFmtId="2" fontId="1" fillId="0" borderId="0" xfId="1" applyNumberFormat="1" applyFont="1" applyAlignment="1" applyProtection="1">
      <alignment horizontal="left"/>
      <protection hidden="1"/>
    </xf>
    <xf numFmtId="3" fontId="1" fillId="0" borderId="24" xfId="1" applyNumberFormat="1" applyFont="1" applyFill="1" applyBorder="1" applyAlignment="1" applyProtection="1">
      <alignment horizontal="left"/>
      <protection hidden="1"/>
    </xf>
    <xf numFmtId="0" fontId="1" fillId="0" borderId="17" xfId="1" applyFont="1" applyBorder="1" applyProtection="1">
      <protection hidden="1"/>
    </xf>
    <xf numFmtId="0" fontId="1" fillId="0" borderId="0" xfId="1" applyFont="1" applyBorder="1" applyProtection="1">
      <protection hidden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619125</xdr:colOff>
      <xdr:row>0</xdr:row>
      <xdr:rowOff>9525</xdr:rowOff>
    </xdr:from>
    <xdr:ext cx="1504950" cy="1200150"/>
    <xdr:pic>
      <xdr:nvPicPr>
        <xdr:cNvPr id="2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9525"/>
          <a:ext cx="1504950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64"/>
  <sheetViews>
    <sheetView showGridLines="0" tabSelected="1" zoomScale="115" zoomScaleNormal="115" workbookViewId="0">
      <selection activeCell="S9" sqref="S9"/>
    </sheetView>
  </sheetViews>
  <sheetFormatPr baseColWidth="10" defaultRowHeight="12.75" x14ac:dyDescent="0.2"/>
  <cols>
    <col min="1" max="1" width="67.140625" style="3" customWidth="1"/>
    <col min="2" max="2" width="9.85546875" style="4" hidden="1" customWidth="1"/>
    <col min="3" max="3" width="9.42578125" style="4" hidden="1" customWidth="1"/>
    <col min="4" max="4" width="9.5703125" style="2" customWidth="1"/>
    <col min="5" max="5" width="11" style="2" bestFit="1" customWidth="1"/>
    <col min="6" max="6" width="10.140625" style="2" customWidth="1"/>
    <col min="7" max="7" width="11" style="2" bestFit="1" customWidth="1"/>
    <col min="8" max="8" width="9.85546875" style="2" customWidth="1"/>
    <col min="9" max="9" width="11" style="2" bestFit="1" customWidth="1"/>
    <col min="10" max="10" width="10.140625" style="2" customWidth="1"/>
    <col min="11" max="11" width="11" style="2" bestFit="1" customWidth="1"/>
    <col min="12" max="12" width="9.140625" style="2" customWidth="1"/>
    <col min="13" max="13" width="11.28515625" style="2" customWidth="1"/>
    <col min="14" max="14" width="9.140625" style="2" customWidth="1"/>
    <col min="15" max="15" width="11.42578125" style="2"/>
    <col min="16" max="37" width="5.140625" style="2" customWidth="1"/>
    <col min="38" max="16384" width="11.42578125" style="2"/>
  </cols>
  <sheetData>
    <row r="4" spans="1:17" ht="50.25" customHeight="1" x14ac:dyDescent="0.3">
      <c r="A4" s="1" t="s">
        <v>66</v>
      </c>
      <c r="B4" s="1"/>
      <c r="C4" s="1"/>
      <c r="D4" s="1"/>
    </row>
    <row r="5" spans="1:17" ht="13.5" thickBot="1" x14ac:dyDescent="0.25"/>
    <row r="6" spans="1:17" x14ac:dyDescent="0.2">
      <c r="A6" s="5"/>
      <c r="B6" s="6" t="s">
        <v>65</v>
      </c>
      <c r="C6" s="7"/>
      <c r="D6" s="8" t="s">
        <v>64</v>
      </c>
      <c r="E6" s="9"/>
      <c r="F6" s="8" t="s">
        <v>63</v>
      </c>
      <c r="G6" s="9"/>
      <c r="H6" s="8" t="s">
        <v>62</v>
      </c>
      <c r="I6" s="9"/>
      <c r="J6" s="8" t="s">
        <v>61</v>
      </c>
      <c r="K6" s="9"/>
      <c r="L6" s="8" t="s">
        <v>60</v>
      </c>
      <c r="M6" s="9"/>
      <c r="N6" s="8" t="s">
        <v>59</v>
      </c>
      <c r="O6" s="9"/>
    </row>
    <row r="7" spans="1:17" x14ac:dyDescent="0.2">
      <c r="A7" s="10" t="s">
        <v>58</v>
      </c>
      <c r="B7" s="11" t="s">
        <v>56</v>
      </c>
      <c r="C7" s="12"/>
      <c r="D7" s="13"/>
      <c r="E7" s="14"/>
      <c r="F7" s="13"/>
      <c r="G7" s="14"/>
      <c r="H7" s="13"/>
      <c r="I7" s="14"/>
      <c r="J7" s="13"/>
      <c r="K7" s="14"/>
      <c r="L7" s="13"/>
      <c r="M7" s="14"/>
      <c r="N7" s="13"/>
      <c r="O7" s="15"/>
    </row>
    <row r="8" spans="1:17" ht="13.5" thickBot="1" x14ac:dyDescent="0.25">
      <c r="A8" s="16" t="s">
        <v>57</v>
      </c>
      <c r="B8" s="17" t="s">
        <v>56</v>
      </c>
      <c r="C8" s="18"/>
      <c r="D8" s="13"/>
      <c r="E8" s="14"/>
      <c r="F8" s="13"/>
      <c r="G8" s="14"/>
      <c r="H8" s="13"/>
      <c r="I8" s="14"/>
      <c r="J8" s="13"/>
      <c r="K8" s="14"/>
      <c r="L8" s="13"/>
      <c r="M8" s="14"/>
      <c r="N8" s="13"/>
      <c r="O8" s="15"/>
    </row>
    <row r="9" spans="1:17" ht="23.45" customHeight="1" x14ac:dyDescent="0.2">
      <c r="A9" s="19" t="s">
        <v>55</v>
      </c>
      <c r="B9" s="20"/>
      <c r="C9" s="21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</row>
    <row r="10" spans="1:17" x14ac:dyDescent="0.2">
      <c r="A10" s="24" t="s">
        <v>54</v>
      </c>
      <c r="B10" s="25" t="str">
        <f>IF(AND(ISNUMBER($D$10),$D$10&gt;0),$D$10,"-")</f>
        <v>-</v>
      </c>
      <c r="C10" s="26" t="s">
        <v>53</v>
      </c>
      <c r="D10" s="27"/>
      <c r="E10" s="28" t="s">
        <v>52</v>
      </c>
      <c r="F10" s="29" t="str">
        <f>IF(AND(ISNUMBER($D$10),$D$10&gt;0),$D$10,"-")</f>
        <v>-</v>
      </c>
      <c r="G10" s="28" t="s">
        <v>52</v>
      </c>
      <c r="H10" s="29" t="str">
        <f>IF(AND(ISNUMBER($D$10),$D$10&gt;0),$D$10,"-")</f>
        <v>-</v>
      </c>
      <c r="I10" s="28" t="s">
        <v>52</v>
      </c>
      <c r="J10" s="29" t="str">
        <f>IF(AND(ISNUMBER($D$10),$D$10&gt;0),$D$10,"-")</f>
        <v>-</v>
      </c>
      <c r="K10" s="28" t="s">
        <v>52</v>
      </c>
      <c r="L10" s="29" t="str">
        <f>IF(AND(ISNUMBER($D$10),$D$10&gt;0),$D$10,"-")</f>
        <v>-</v>
      </c>
      <c r="M10" s="28" t="s">
        <v>52</v>
      </c>
      <c r="N10" s="29" t="str">
        <f>IF(AND(ISNUMBER($D$10),$D$10&gt;0),$D$10,"-")</f>
        <v>-</v>
      </c>
      <c r="O10" s="28" t="s">
        <v>52</v>
      </c>
      <c r="P10" s="106"/>
      <c r="Q10" s="107"/>
    </row>
    <row r="11" spans="1:17" x14ac:dyDescent="0.2">
      <c r="A11" s="24" t="s">
        <v>51</v>
      </c>
      <c r="B11" s="31">
        <v>120</v>
      </c>
      <c r="C11" s="26" t="s">
        <v>49</v>
      </c>
      <c r="D11" s="27"/>
      <c r="E11" s="26" t="s">
        <v>49</v>
      </c>
      <c r="F11" s="27"/>
      <c r="G11" s="26" t="s">
        <v>49</v>
      </c>
      <c r="H11" s="27"/>
      <c r="I11" s="26" t="s">
        <v>49</v>
      </c>
      <c r="J11" s="27"/>
      <c r="K11" s="26" t="s">
        <v>49</v>
      </c>
      <c r="L11" s="27"/>
      <c r="M11" s="26" t="s">
        <v>49</v>
      </c>
      <c r="N11" s="27"/>
      <c r="O11" s="26" t="s">
        <v>49</v>
      </c>
      <c r="P11" s="106"/>
      <c r="Q11" s="107"/>
    </row>
    <row r="12" spans="1:17" x14ac:dyDescent="0.2">
      <c r="A12" s="24" t="s">
        <v>50</v>
      </c>
      <c r="B12" s="31">
        <v>170</v>
      </c>
      <c r="C12" s="26" t="s">
        <v>49</v>
      </c>
      <c r="D12" s="27"/>
      <c r="E12" s="26" t="s">
        <v>49</v>
      </c>
      <c r="F12" s="27"/>
      <c r="G12" s="26" t="s">
        <v>49</v>
      </c>
      <c r="H12" s="27"/>
      <c r="I12" s="26" t="s">
        <v>49</v>
      </c>
      <c r="J12" s="27"/>
      <c r="K12" s="26" t="s">
        <v>49</v>
      </c>
      <c r="L12" s="27"/>
      <c r="M12" s="26" t="s">
        <v>49</v>
      </c>
      <c r="N12" s="27"/>
      <c r="O12" s="26" t="s">
        <v>49</v>
      </c>
      <c r="P12" s="106"/>
    </row>
    <row r="13" spans="1:17" x14ac:dyDescent="0.2">
      <c r="A13" s="24" t="s">
        <v>48</v>
      </c>
      <c r="B13" s="32">
        <v>280</v>
      </c>
      <c r="C13" s="26" t="s">
        <v>23</v>
      </c>
      <c r="D13" s="33"/>
      <c r="E13" s="28" t="s">
        <v>22</v>
      </c>
      <c r="F13" s="33"/>
      <c r="G13" s="28" t="s">
        <v>22</v>
      </c>
      <c r="H13" s="33"/>
      <c r="I13" s="28" t="s">
        <v>22</v>
      </c>
      <c r="J13" s="33"/>
      <c r="K13" s="28" t="s">
        <v>22</v>
      </c>
      <c r="L13" s="33"/>
      <c r="M13" s="28" t="s">
        <v>22</v>
      </c>
      <c r="N13" s="33"/>
      <c r="O13" s="28" t="s">
        <v>22</v>
      </c>
      <c r="P13" s="106"/>
    </row>
    <row r="14" spans="1:17" x14ac:dyDescent="0.2">
      <c r="A14" s="24" t="s">
        <v>47</v>
      </c>
      <c r="B14" s="25" t="str">
        <f>IF(AND(ISNUMBER($D$14),$D$14&gt;=0),$D$14,"-")</f>
        <v>-</v>
      </c>
      <c r="C14" s="26" t="s">
        <v>46</v>
      </c>
      <c r="D14" s="27"/>
      <c r="E14" s="28" t="s">
        <v>9</v>
      </c>
      <c r="F14" s="29" t="str">
        <f>IF(AND(ISNUMBER($D$14),$D$14&gt;=0),$D$14,"-")</f>
        <v>-</v>
      </c>
      <c r="G14" s="28" t="s">
        <v>9</v>
      </c>
      <c r="H14" s="29" t="str">
        <f>IF(AND(ISNUMBER($D$14),$D$14&gt;=0),$D$14,"-")</f>
        <v>-</v>
      </c>
      <c r="I14" s="28" t="s">
        <v>9</v>
      </c>
      <c r="J14" s="29" t="str">
        <f>IF(AND(ISNUMBER($D$14),$D$14&gt;=0),$D$14,"-")</f>
        <v>-</v>
      </c>
      <c r="K14" s="28" t="s">
        <v>9</v>
      </c>
      <c r="L14" s="29" t="str">
        <f>IF(AND(ISNUMBER($D$14),$D$14&gt;=0),$D$14,"-")</f>
        <v>-</v>
      </c>
      <c r="M14" s="28" t="s">
        <v>9</v>
      </c>
      <c r="N14" s="29" t="str">
        <f>IF(AND(ISNUMBER($D$14),$D$14&gt;=0),$D$14,"-")</f>
        <v>-</v>
      </c>
      <c r="O14" s="28" t="s">
        <v>9</v>
      </c>
      <c r="P14" s="106"/>
    </row>
    <row r="15" spans="1:17" ht="13.5" thickBot="1" x14ac:dyDescent="0.25">
      <c r="A15" s="24" t="s">
        <v>45</v>
      </c>
      <c r="B15" s="25" t="str">
        <f>IF(AND(ISNUMBER($D$15),$D$15&gt;=0),$D$15,"-")</f>
        <v>-</v>
      </c>
      <c r="C15" s="26" t="s">
        <v>44</v>
      </c>
      <c r="D15" s="27"/>
      <c r="E15" s="28" t="s">
        <v>44</v>
      </c>
      <c r="F15" s="29" t="str">
        <f>IF(AND(ISNUMBER($D$15),$D$15&gt;=0),$D$15,"-")</f>
        <v>-</v>
      </c>
      <c r="G15" s="28" t="s">
        <v>44</v>
      </c>
      <c r="H15" s="29" t="str">
        <f>IF(AND(ISNUMBER($D$15),$D$15&gt;=0),$D$15,"-")</f>
        <v>-</v>
      </c>
      <c r="I15" s="28" t="s">
        <v>44</v>
      </c>
      <c r="J15" s="29" t="str">
        <f>IF(AND(ISNUMBER($D$15),$D$15&gt;=0),$D$15,"-")</f>
        <v>-</v>
      </c>
      <c r="K15" s="28" t="s">
        <v>44</v>
      </c>
      <c r="L15" s="29" t="str">
        <f>IF(AND(ISNUMBER($D$15),$D$15&gt;=0),$D$15,"-")</f>
        <v>-</v>
      </c>
      <c r="M15" s="28" t="s">
        <v>44</v>
      </c>
      <c r="N15" s="34" t="str">
        <f>IF(AND(ISNUMBER($D$15),$D$15&gt;=0),$D$15,"-")</f>
        <v>-</v>
      </c>
      <c r="O15" s="105" t="s">
        <v>44</v>
      </c>
      <c r="P15" s="106"/>
    </row>
    <row r="16" spans="1:17" ht="22.9" customHeight="1" x14ac:dyDescent="0.2">
      <c r="A16" s="19" t="s">
        <v>43</v>
      </c>
      <c r="B16" s="20"/>
      <c r="C16" s="21"/>
      <c r="D16" s="22"/>
      <c r="E16" s="23"/>
      <c r="F16" s="35"/>
      <c r="G16" s="23"/>
      <c r="H16" s="22"/>
      <c r="I16" s="23"/>
      <c r="J16" s="22"/>
      <c r="K16" s="23"/>
      <c r="L16" s="22"/>
      <c r="M16" s="23"/>
      <c r="N16" s="22"/>
      <c r="O16" s="23"/>
      <c r="P16" s="106"/>
    </row>
    <row r="17" spans="1:15" x14ac:dyDescent="0.2">
      <c r="A17" s="24" t="s">
        <v>42</v>
      </c>
      <c r="B17" s="36">
        <v>500</v>
      </c>
      <c r="C17" s="37" t="s">
        <v>38</v>
      </c>
      <c r="D17" s="38"/>
      <c r="E17" s="39" t="s">
        <v>37</v>
      </c>
      <c r="F17" s="38"/>
      <c r="G17" s="39" t="s">
        <v>37</v>
      </c>
      <c r="H17" s="38"/>
      <c r="I17" s="39" t="s">
        <v>37</v>
      </c>
      <c r="J17" s="38"/>
      <c r="K17" s="39" t="s">
        <v>37</v>
      </c>
      <c r="L17" s="38"/>
      <c r="M17" s="39" t="s">
        <v>37</v>
      </c>
      <c r="N17" s="38"/>
      <c r="O17" s="39" t="s">
        <v>37</v>
      </c>
    </row>
    <row r="18" spans="1:15" x14ac:dyDescent="0.2">
      <c r="A18" s="40" t="s">
        <v>41</v>
      </c>
      <c r="B18" s="36"/>
      <c r="C18" s="37" t="s">
        <v>38</v>
      </c>
      <c r="D18" s="38"/>
      <c r="E18" s="39" t="s">
        <v>37</v>
      </c>
      <c r="F18" s="38"/>
      <c r="G18" s="39" t="s">
        <v>37</v>
      </c>
      <c r="H18" s="38"/>
      <c r="I18" s="39" t="s">
        <v>37</v>
      </c>
      <c r="J18" s="38"/>
      <c r="K18" s="39" t="s">
        <v>37</v>
      </c>
      <c r="L18" s="38"/>
      <c r="M18" s="39" t="s">
        <v>37</v>
      </c>
      <c r="N18" s="38"/>
      <c r="O18" s="39" t="s">
        <v>37</v>
      </c>
    </row>
    <row r="19" spans="1:15" x14ac:dyDescent="0.2">
      <c r="A19" s="40" t="s">
        <v>40</v>
      </c>
      <c r="B19" s="36"/>
      <c r="C19" s="37" t="s">
        <v>38</v>
      </c>
      <c r="D19" s="38"/>
      <c r="E19" s="39" t="s">
        <v>37</v>
      </c>
      <c r="F19" s="38"/>
      <c r="G19" s="39" t="s">
        <v>37</v>
      </c>
      <c r="H19" s="38"/>
      <c r="I19" s="39" t="s">
        <v>37</v>
      </c>
      <c r="J19" s="38"/>
      <c r="K19" s="39" t="s">
        <v>37</v>
      </c>
      <c r="L19" s="38"/>
      <c r="M19" s="39" t="s">
        <v>37</v>
      </c>
      <c r="N19" s="38"/>
      <c r="O19" s="39" t="s">
        <v>37</v>
      </c>
    </row>
    <row r="20" spans="1:15" x14ac:dyDescent="0.2">
      <c r="A20" s="41" t="s">
        <v>39</v>
      </c>
      <c r="B20" s="42">
        <f>IF(SUM(B17:B19)&gt;0,SUM(B17:B19),"-")</f>
        <v>500</v>
      </c>
      <c r="C20" s="43" t="s">
        <v>38</v>
      </c>
      <c r="D20" s="44" t="str">
        <f>IF(SUM(D17:D19)&gt;0,SUM(D17:D19),"-")</f>
        <v>-</v>
      </c>
      <c r="E20" s="45" t="s">
        <v>37</v>
      </c>
      <c r="F20" s="44" t="str">
        <f>IF(SUM(F17:F19)&gt;0,SUM(F17:F19),"-")</f>
        <v>-</v>
      </c>
      <c r="G20" s="45" t="s">
        <v>37</v>
      </c>
      <c r="H20" s="44" t="str">
        <f>IF(SUM(H17:H19)&gt;0,SUM(H17:H19),"-")</f>
        <v>-</v>
      </c>
      <c r="I20" s="45" t="s">
        <v>37</v>
      </c>
      <c r="J20" s="44" t="str">
        <f>IF(SUM(J17:J19)&gt;0,SUM(J17:J19),"-")</f>
        <v>-</v>
      </c>
      <c r="K20" s="45" t="s">
        <v>37</v>
      </c>
      <c r="L20" s="44" t="str">
        <f>IF(SUM(L17:L19)&gt;0,SUM(L17:L19),"-")</f>
        <v>-</v>
      </c>
      <c r="M20" s="45" t="s">
        <v>37</v>
      </c>
      <c r="N20" s="44" t="str">
        <f>IF(SUM(N17:N19)&gt;0,SUM(N17:N19),"-")</f>
        <v>-</v>
      </c>
      <c r="O20" s="45" t="s">
        <v>37</v>
      </c>
    </row>
    <row r="21" spans="1:15" ht="13.5" thickBot="1" x14ac:dyDescent="0.25">
      <c r="A21" s="41" t="s">
        <v>36</v>
      </c>
      <c r="B21" s="42" t="str">
        <f>IF(AND(ISNUMBER(B20),ISNUMBER(B10)),B20*B10,"-")</f>
        <v>-</v>
      </c>
      <c r="C21" s="43" t="s">
        <v>4</v>
      </c>
      <c r="D21" s="44" t="str">
        <f>IF(AND(ISNUMBER(D20),ISNUMBER(D10)),D20*D10,"-")</f>
        <v>-</v>
      </c>
      <c r="E21" s="45" t="s">
        <v>4</v>
      </c>
      <c r="F21" s="44" t="str">
        <f>IF(AND(ISNUMBER(F20),ISNUMBER(F10)),F20*F10,"-")</f>
        <v>-</v>
      </c>
      <c r="G21" s="45" t="s">
        <v>4</v>
      </c>
      <c r="H21" s="46" t="str">
        <f>IF(AND(ISNUMBER(H20),ISNUMBER(H10)),H20*H10,"-")</f>
        <v>-</v>
      </c>
      <c r="I21" s="45" t="s">
        <v>4</v>
      </c>
      <c r="J21" s="44" t="str">
        <f>IF(AND(ISNUMBER(J20),ISNUMBER(J10)),J20*J10,"-")</f>
        <v>-</v>
      </c>
      <c r="K21" s="45" t="s">
        <v>4</v>
      </c>
      <c r="L21" s="44" t="str">
        <f>IF(AND(ISNUMBER(L20),ISNUMBER(L10)),L20*L10,"-")</f>
        <v>-</v>
      </c>
      <c r="M21" s="45" t="s">
        <v>4</v>
      </c>
      <c r="N21" s="44" t="str">
        <f>IF(AND(ISNUMBER(N20),ISNUMBER(N10)),N20*N10,"-")</f>
        <v>-</v>
      </c>
      <c r="O21" s="45" t="s">
        <v>4</v>
      </c>
    </row>
    <row r="22" spans="1:15" ht="22.9" customHeight="1" x14ac:dyDescent="0.2">
      <c r="A22" s="19" t="s">
        <v>35</v>
      </c>
      <c r="B22" s="20"/>
      <c r="C22" s="21"/>
      <c r="D22" s="22"/>
      <c r="E22" s="23"/>
      <c r="F22" s="35"/>
      <c r="G22" s="23"/>
      <c r="H22" s="22"/>
      <c r="I22" s="23"/>
      <c r="J22" s="22"/>
      <c r="K22" s="23"/>
      <c r="L22" s="22"/>
      <c r="M22" s="23"/>
      <c r="N22" s="22"/>
      <c r="O22" s="23"/>
    </row>
    <row r="23" spans="1:15" x14ac:dyDescent="0.2">
      <c r="A23" s="47" t="s">
        <v>34</v>
      </c>
      <c r="B23" s="48" t="str">
        <f>IF(ISNUMBER($D$23),$D$23,"-")</f>
        <v>-</v>
      </c>
      <c r="C23" s="37" t="s">
        <v>4</v>
      </c>
      <c r="D23" s="49"/>
      <c r="E23" s="39" t="s">
        <v>4</v>
      </c>
      <c r="F23" s="50" t="str">
        <f>IF(ISNUMBER($D$23),$D$23,"-")</f>
        <v>-</v>
      </c>
      <c r="G23" s="39" t="s">
        <v>4</v>
      </c>
      <c r="H23" s="50" t="str">
        <f>IF(ISNUMBER($D$23),$D$23,"-")</f>
        <v>-</v>
      </c>
      <c r="I23" s="39" t="s">
        <v>4</v>
      </c>
      <c r="J23" s="50" t="str">
        <f>IF(ISNUMBER($D$23),$D$23,"-")</f>
        <v>-</v>
      </c>
      <c r="K23" s="39" t="s">
        <v>4</v>
      </c>
      <c r="L23" s="50" t="str">
        <f>IF(ISNUMBER($D$23),$D$23,"-")</f>
        <v>-</v>
      </c>
      <c r="M23" s="39" t="s">
        <v>4</v>
      </c>
      <c r="N23" s="50" t="str">
        <f>IF(ISNUMBER($D$23),$D$23,"-")</f>
        <v>-</v>
      </c>
      <c r="O23" s="39" t="s">
        <v>4</v>
      </c>
    </row>
    <row r="24" spans="1:15" ht="16.149999999999999" customHeight="1" x14ac:dyDescent="0.2">
      <c r="A24" s="40" t="s">
        <v>33</v>
      </c>
      <c r="B24" s="36">
        <v>1</v>
      </c>
      <c r="C24" s="37" t="s">
        <v>32</v>
      </c>
      <c r="D24" s="51"/>
      <c r="E24" s="39" t="s">
        <v>31</v>
      </c>
      <c r="F24" s="49"/>
      <c r="G24" s="39" t="s">
        <v>31</v>
      </c>
      <c r="H24" s="49"/>
      <c r="I24" s="39" t="s">
        <v>31</v>
      </c>
      <c r="J24" s="49"/>
      <c r="K24" s="39" t="s">
        <v>31</v>
      </c>
      <c r="L24" s="49"/>
      <c r="M24" s="30" t="s">
        <v>31</v>
      </c>
      <c r="N24" s="52"/>
      <c r="O24" s="39" t="s">
        <v>31</v>
      </c>
    </row>
    <row r="25" spans="1:15" x14ac:dyDescent="0.2">
      <c r="A25" s="47" t="s">
        <v>30</v>
      </c>
      <c r="B25" s="48" t="str">
        <f>IF(AND(ISNUMBER(B23),ISNUMBER(B24),B23&gt;0,B24&gt;0),B23*B24,"-")</f>
        <v>-</v>
      </c>
      <c r="C25" s="37" t="s">
        <v>29</v>
      </c>
      <c r="D25" s="50" t="str">
        <f>IF(AND(ISNUMBER(D23),ISNUMBER(D24),D23&gt;0,D24&gt;0),D23*D24,"-")</f>
        <v>-</v>
      </c>
      <c r="E25" s="39" t="s">
        <v>17</v>
      </c>
      <c r="F25" s="50" t="str">
        <f>IF(AND(ISNUMBER(F23),ISNUMBER(F24),F23&gt;0,F24&gt;0),F23*F24,"-")</f>
        <v>-</v>
      </c>
      <c r="G25" s="39" t="s">
        <v>17</v>
      </c>
      <c r="H25" s="50" t="str">
        <f>IF(AND(ISNUMBER(H23),ISNUMBER(H24),H23&gt;0,H24&gt;0),H23*H24,"-")</f>
        <v>-</v>
      </c>
      <c r="I25" s="39" t="s">
        <v>17</v>
      </c>
      <c r="J25" s="50" t="str">
        <f>IF(AND(ISNUMBER(J23),ISNUMBER(J24),J23&gt;0,J24&gt;0),J23*J24,"-")</f>
        <v>-</v>
      </c>
      <c r="K25" s="39" t="s">
        <v>17</v>
      </c>
      <c r="L25" s="50" t="str">
        <f>IF(AND(ISNUMBER(L23),ISNUMBER(L24),L23&gt;0,L24&gt;0),L23*L24,"-")</f>
        <v>-</v>
      </c>
      <c r="M25" s="30" t="s">
        <v>17</v>
      </c>
      <c r="N25" s="53" t="str">
        <f>IF(AND(ISNUMBER(N23),ISNUMBER(N24),N23&gt;0,N24&gt;0),N23*N24,"-")</f>
        <v>-</v>
      </c>
      <c r="O25" s="39" t="s">
        <v>17</v>
      </c>
    </row>
    <row r="26" spans="1:15" ht="13.5" thickBot="1" x14ac:dyDescent="0.25">
      <c r="A26" s="41" t="s">
        <v>28</v>
      </c>
      <c r="B26" s="54" t="str">
        <f>IF(AND(ISNUMBER(B25),ISNUMBER(B10),ISNUMBER(B25),B10&gt;0),B25*B10,"-")</f>
        <v>-</v>
      </c>
      <c r="C26" s="43" t="s">
        <v>4</v>
      </c>
      <c r="D26" s="55" t="str">
        <f>IF(AND(ISNUMBER(D25),ISNUMBER(D10),ISNUMBER(D25),D10&gt;0),D25*D10,"-")</f>
        <v>-</v>
      </c>
      <c r="E26" s="56" t="s">
        <v>4</v>
      </c>
      <c r="F26" s="55" t="str">
        <f>IF(AND(ISNUMBER(F25),ISNUMBER(F10),ISNUMBER(F25),F10&gt;0),F25*F10,"-")</f>
        <v>-</v>
      </c>
      <c r="G26" s="56" t="s">
        <v>4</v>
      </c>
      <c r="H26" s="55" t="str">
        <f>IF(AND(ISNUMBER(H25),ISNUMBER(H10),ISNUMBER(H25),H10&gt;0),H25*H10,"-")</f>
        <v>-</v>
      </c>
      <c r="I26" s="56" t="s">
        <v>4</v>
      </c>
      <c r="J26" s="55" t="str">
        <f>IF(AND(ISNUMBER(J25),ISNUMBER(J10),ISNUMBER(J25),J10&gt;0),J25*J10,"-")</f>
        <v>-</v>
      </c>
      <c r="K26" s="56" t="s">
        <v>4</v>
      </c>
      <c r="L26" s="55" t="str">
        <f>IF(AND(ISNUMBER(L25),ISNUMBER(L10),ISNUMBER(L25),L10&gt;0),L25*L10,"-")</f>
        <v>-</v>
      </c>
      <c r="M26" s="56" t="s">
        <v>4</v>
      </c>
      <c r="N26" s="55" t="str">
        <f>IF(AND(ISNUMBER(N25),ISNUMBER(N10),ISNUMBER(N25),N10&gt;0),N25*N10,"-")</f>
        <v>-</v>
      </c>
      <c r="O26" s="56" t="s">
        <v>4</v>
      </c>
    </row>
    <row r="27" spans="1:15" ht="22.9" customHeight="1" x14ac:dyDescent="0.2">
      <c r="A27" s="19" t="s">
        <v>27</v>
      </c>
      <c r="B27" s="20"/>
      <c r="C27" s="21"/>
      <c r="D27" s="22"/>
      <c r="E27" s="23"/>
      <c r="F27" s="35"/>
      <c r="G27" s="23"/>
      <c r="H27" s="22"/>
      <c r="I27" s="23"/>
      <c r="J27" s="22"/>
      <c r="K27" s="23"/>
      <c r="L27" s="22"/>
      <c r="M27" s="23"/>
      <c r="N27" s="22"/>
      <c r="O27" s="23"/>
    </row>
    <row r="28" spans="1:15" x14ac:dyDescent="0.2">
      <c r="A28" s="40" t="s">
        <v>26</v>
      </c>
      <c r="B28" s="48" t="str">
        <f>IF(AND(ISNUMBER($D$28),$D$28&gt;0),$D$28,"-")</f>
        <v>-</v>
      </c>
      <c r="C28" s="37" t="s">
        <v>25</v>
      </c>
      <c r="D28" s="51">
        <v>0</v>
      </c>
      <c r="E28" s="39" t="s">
        <v>25</v>
      </c>
      <c r="F28" s="50" t="str">
        <f>IF(AND(ISNUMBER($D$28),$D$28&gt;0),$D$28,"-")</f>
        <v>-</v>
      </c>
      <c r="G28" s="39" t="s">
        <v>25</v>
      </c>
      <c r="H28" s="50" t="str">
        <f>IF(AND(ISNUMBER($D$28),$D$28&gt;0),$D$28,"-")</f>
        <v>-</v>
      </c>
      <c r="I28" s="39" t="s">
        <v>25</v>
      </c>
      <c r="J28" s="50" t="str">
        <f>IF(AND(ISNUMBER($D$28),$D$28&gt;0),$D$28,"-")</f>
        <v>-</v>
      </c>
      <c r="K28" s="39" t="s">
        <v>25</v>
      </c>
      <c r="L28" s="50" t="str">
        <f>IF(AND(ISNUMBER($D$28),$D$28&gt;0),$D$28,"-")</f>
        <v>-</v>
      </c>
      <c r="M28" s="39" t="s">
        <v>25</v>
      </c>
      <c r="N28" s="50" t="str">
        <f>IF(AND(ISNUMBER($D$28),$D$28&gt;0),$D$28,"-")</f>
        <v>-</v>
      </c>
      <c r="O28" s="39" t="s">
        <v>25</v>
      </c>
    </row>
    <row r="29" spans="1:15" x14ac:dyDescent="0.2">
      <c r="A29" s="24" t="s">
        <v>24</v>
      </c>
      <c r="B29" s="48">
        <f>IF(AND(ISNUMBER(B13),B13&gt;0),B13,"-")</f>
        <v>280</v>
      </c>
      <c r="C29" s="37" t="s">
        <v>23</v>
      </c>
      <c r="D29" s="50" t="str">
        <f>IF(AND(ISNUMBER(D13),D13&gt;0),D13,"-")</f>
        <v>-</v>
      </c>
      <c r="E29" s="39" t="s">
        <v>22</v>
      </c>
      <c r="F29" s="50" t="str">
        <f>IF(AND(ISNUMBER(F13),F13&gt;0),F13,"-")</f>
        <v>-</v>
      </c>
      <c r="G29" s="39" t="s">
        <v>22</v>
      </c>
      <c r="H29" s="50" t="str">
        <f>IF(AND(ISNUMBER(H13),H13&gt;0),H13,"-")</f>
        <v>-</v>
      </c>
      <c r="I29" s="39" t="s">
        <v>22</v>
      </c>
      <c r="J29" s="50" t="str">
        <f>IF(AND(ISNUMBER(J13),J13&gt;0),J13,"-")</f>
        <v>-</v>
      </c>
      <c r="K29" s="39" t="s">
        <v>22</v>
      </c>
      <c r="L29" s="50" t="str">
        <f>IF(AND(ISNUMBER(L13),L13&gt;0),L13,"-")</f>
        <v>-</v>
      </c>
      <c r="M29" s="39" t="s">
        <v>22</v>
      </c>
      <c r="N29" s="50" t="str">
        <f>IF(AND(ISNUMBER(N13),N13&gt;0),N13,"-")</f>
        <v>-</v>
      </c>
      <c r="O29" s="39" t="s">
        <v>22</v>
      </c>
    </row>
    <row r="30" spans="1:15" ht="13.5" thickBot="1" x14ac:dyDescent="0.25">
      <c r="A30" s="57" t="s">
        <v>21</v>
      </c>
      <c r="B30" s="58" t="str">
        <f>IF(AND(ISNUMBER(B28),B28&gt;0,ISNUMBER(B29),B29&gt;0),B28*B29,"-")</f>
        <v>-</v>
      </c>
      <c r="C30" s="59" t="s">
        <v>20</v>
      </c>
      <c r="D30" s="60" t="str">
        <f>IF(AND(ISNUMBER(D28),D28&gt;0,ISNUMBER(D29),D29&gt;0),D28*D29,"-")</f>
        <v>-</v>
      </c>
      <c r="E30" s="61" t="s">
        <v>14</v>
      </c>
      <c r="F30" s="60" t="str">
        <f>IF(AND(ISNUMBER(F28),F28&gt;0,ISNUMBER(F29),F29&gt;0),F28*F29,"-")</f>
        <v>-</v>
      </c>
      <c r="G30" s="61" t="s">
        <v>14</v>
      </c>
      <c r="H30" s="60" t="str">
        <f>IF(AND(ISNUMBER(H28),H28&gt;0,ISNUMBER(H29),H29&gt;0),H28*H29,"-")</f>
        <v>-</v>
      </c>
      <c r="I30" s="61" t="s">
        <v>14</v>
      </c>
      <c r="J30" s="60" t="str">
        <f>IF(AND(ISNUMBER(J28),J28&gt;0,ISNUMBER(J29),J29&gt;0),J28*J29,"-")</f>
        <v>-</v>
      </c>
      <c r="K30" s="61" t="s">
        <v>14</v>
      </c>
      <c r="L30" s="60" t="str">
        <f>IF(AND(ISNUMBER(L28),L28&gt;0,ISNUMBER(L29),L29&gt;0),L28*L29,"-")</f>
        <v>-</v>
      </c>
      <c r="M30" s="61" t="s">
        <v>14</v>
      </c>
      <c r="N30" s="60" t="str">
        <f>IF(AND(ISNUMBER(N28),N28&gt;0,ISNUMBER(N29),N29&gt;0),N28*N29,"-")</f>
        <v>-</v>
      </c>
      <c r="O30" s="61" t="s">
        <v>14</v>
      </c>
    </row>
    <row r="31" spans="1:15" ht="22.9" customHeight="1" x14ac:dyDescent="0.2">
      <c r="A31" s="19" t="s">
        <v>19</v>
      </c>
      <c r="B31" s="20"/>
      <c r="C31" s="21"/>
      <c r="D31" s="22"/>
      <c r="E31" s="23"/>
      <c r="F31" s="35"/>
      <c r="G31" s="23"/>
      <c r="H31" s="22"/>
      <c r="I31" s="23"/>
      <c r="J31" s="22"/>
      <c r="K31" s="23"/>
      <c r="L31" s="22"/>
      <c r="M31" s="23"/>
      <c r="N31" s="22"/>
      <c r="O31" s="23"/>
    </row>
    <row r="32" spans="1:15" ht="18" hidden="1" customHeight="1" x14ac:dyDescent="0.2">
      <c r="A32" s="10"/>
      <c r="B32" s="62">
        <f>IF(ISNUMBER(B25),B25,0)</f>
        <v>0</v>
      </c>
      <c r="C32" s="63"/>
      <c r="D32" s="62">
        <f>IF(ISNUMBER(D25),D25,0)</f>
        <v>0</v>
      </c>
      <c r="E32" s="64"/>
      <c r="F32" s="62">
        <f>IF(ISNUMBER(F25),F25,0)</f>
        <v>0</v>
      </c>
      <c r="G32" s="64"/>
      <c r="H32" s="62">
        <f>IF(ISNUMBER(H25),H25,0)</f>
        <v>0</v>
      </c>
      <c r="I32" s="64"/>
      <c r="J32" s="62">
        <f>IF(ISNUMBER(J25),J25,0)</f>
        <v>0</v>
      </c>
      <c r="K32" s="64"/>
      <c r="L32" s="62">
        <f>IF(ISNUMBER(L25),L25,0)</f>
        <v>0</v>
      </c>
      <c r="M32" s="64"/>
      <c r="N32" s="62">
        <f>IF(ISNUMBER(N25),N25,0)</f>
        <v>0</v>
      </c>
      <c r="O32" s="64"/>
    </row>
    <row r="33" spans="1:20" ht="18" hidden="1" customHeight="1" x14ac:dyDescent="0.2">
      <c r="A33" s="10"/>
      <c r="B33" s="62">
        <f>IF(ISNUMBER(B30),B30,0)</f>
        <v>0</v>
      </c>
      <c r="C33" s="63"/>
      <c r="D33" s="62">
        <f>IF(ISNUMBER(D30),D30,0)</f>
        <v>0</v>
      </c>
      <c r="E33" s="64"/>
      <c r="F33" s="62">
        <f>IF(ISNUMBER(F30),F30,0)</f>
        <v>0</v>
      </c>
      <c r="G33" s="64"/>
      <c r="H33" s="62">
        <f>IF(ISNUMBER(H30),H30,0)</f>
        <v>0</v>
      </c>
      <c r="I33" s="64"/>
      <c r="J33" s="62">
        <f>IF(ISNUMBER(J30),J30,0)</f>
        <v>0</v>
      </c>
      <c r="K33" s="64"/>
      <c r="L33" s="62">
        <f>IF(ISNUMBER(L30),L30,0)</f>
        <v>0</v>
      </c>
      <c r="M33" s="64"/>
      <c r="N33" s="62">
        <f>IF(ISNUMBER(N30),N30,0)</f>
        <v>0</v>
      </c>
      <c r="O33" s="64"/>
    </row>
    <row r="34" spans="1:20" ht="18" hidden="1" customHeight="1" x14ac:dyDescent="0.2">
      <c r="A34" s="10"/>
      <c r="B34" s="62">
        <f>SUM(B32:B33)</f>
        <v>0</v>
      </c>
      <c r="C34" s="63"/>
      <c r="D34" s="62">
        <f>SUM(D32:D33)</f>
        <v>0</v>
      </c>
      <c r="E34" s="64"/>
      <c r="F34" s="62">
        <f>SUM(F32:F33)</f>
        <v>0</v>
      </c>
      <c r="G34" s="64"/>
      <c r="H34" s="62">
        <f>SUM(H32:H33)</f>
        <v>0</v>
      </c>
      <c r="I34" s="64"/>
      <c r="J34" s="62">
        <f>SUM(J32:J33)</f>
        <v>0</v>
      </c>
      <c r="K34" s="64"/>
      <c r="L34" s="62">
        <f>SUM(L32:L33)</f>
        <v>0</v>
      </c>
      <c r="M34" s="64"/>
      <c r="N34" s="62">
        <f>SUM(N32:N33)</f>
        <v>0</v>
      </c>
      <c r="O34" s="64"/>
    </row>
    <row r="35" spans="1:20" x14ac:dyDescent="0.2">
      <c r="A35" s="24" t="s">
        <v>18</v>
      </c>
      <c r="B35" s="65" t="str">
        <f>IF(B34&gt;0,B34,"-")</f>
        <v>-</v>
      </c>
      <c r="C35" s="37" t="s">
        <v>15</v>
      </c>
      <c r="D35" s="66" t="str">
        <f>IF(D34&gt;0,D34,"-")</f>
        <v>-</v>
      </c>
      <c r="E35" s="39" t="s">
        <v>17</v>
      </c>
      <c r="F35" s="66" t="str">
        <f>IF(F34&gt;0,F34,"-")</f>
        <v>-</v>
      </c>
      <c r="G35" s="39" t="s">
        <v>17</v>
      </c>
      <c r="H35" s="66" t="str">
        <f>IF(H34&gt;0,H34,"-")</f>
        <v>-</v>
      </c>
      <c r="I35" s="39" t="s">
        <v>17</v>
      </c>
      <c r="J35" s="66" t="str">
        <f>IF(J34&gt;0,J34,"-")</f>
        <v>-</v>
      </c>
      <c r="K35" s="39" t="s">
        <v>17</v>
      </c>
      <c r="L35" s="66" t="str">
        <f>IF(L34&gt;0,L34,"-")</f>
        <v>-</v>
      </c>
      <c r="M35" s="39" t="s">
        <v>17</v>
      </c>
      <c r="N35" s="66" t="str">
        <f>IF(N34&gt;0,N34,"-")</f>
        <v>-</v>
      </c>
      <c r="O35" s="39" t="s">
        <v>17</v>
      </c>
    </row>
    <row r="36" spans="1:20" x14ac:dyDescent="0.2">
      <c r="A36" s="24" t="s">
        <v>16</v>
      </c>
      <c r="B36" s="65" t="str">
        <f>IF(AND(ISNUMBER(B35),ISNUMBER(B10)),B35*B10,"-")</f>
        <v>-</v>
      </c>
      <c r="C36" s="37" t="s">
        <v>15</v>
      </c>
      <c r="D36" s="66" t="str">
        <f>IF(AND(ISNUMBER(D35),ISNUMBER(D10)),D35*D10,"-")</f>
        <v>-</v>
      </c>
      <c r="E36" s="39" t="s">
        <v>14</v>
      </c>
      <c r="F36" s="66" t="str">
        <f>IF(AND(ISNUMBER(F35),ISNUMBER(F10)),F35*F10,"-")</f>
        <v>-</v>
      </c>
      <c r="G36" s="39" t="s">
        <v>14</v>
      </c>
      <c r="H36" s="66" t="str">
        <f>IF(AND(ISNUMBER(H35),ISNUMBER(H10)),H35*H10,"-")</f>
        <v>-</v>
      </c>
      <c r="I36" s="39" t="s">
        <v>14</v>
      </c>
      <c r="J36" s="66" t="str">
        <f>IF(AND(ISNUMBER(J35),ISNUMBER(J10)),J35*J10,"-")</f>
        <v>-</v>
      </c>
      <c r="K36" s="39" t="s">
        <v>14</v>
      </c>
      <c r="L36" s="66" t="str">
        <f>IF(AND(ISNUMBER(L35),ISNUMBER(L10)),L35*L10,"-")</f>
        <v>-</v>
      </c>
      <c r="M36" s="39" t="s">
        <v>14</v>
      </c>
      <c r="N36" s="66" t="str">
        <f>IF(AND(ISNUMBER(N35),ISNUMBER(N10)),N35*N10,"-")</f>
        <v>-</v>
      </c>
      <c r="O36" s="39" t="s">
        <v>14</v>
      </c>
    </row>
    <row r="37" spans="1:20" hidden="1" x14ac:dyDescent="0.2">
      <c r="A37" s="67"/>
      <c r="B37" s="68">
        <f>IF(ISBLANK(B$7),0,IF(ISNUMBER(B11),B11,0))</f>
        <v>120</v>
      </c>
      <c r="C37" s="69"/>
      <c r="D37" s="68">
        <f>IF(ISBLANK(D$7),0,IF(ISNUMBER(D11),D11,0))</f>
        <v>0</v>
      </c>
      <c r="E37" s="70"/>
      <c r="F37" s="68">
        <f>IF(ISBLANK(F$7),0,IF(ISNUMBER(F11),F11,0))</f>
        <v>0</v>
      </c>
      <c r="G37" s="70"/>
      <c r="H37" s="68">
        <f>IF(ISBLANK(H$7),0,IF(ISNUMBER(H11),H11,0))</f>
        <v>0</v>
      </c>
      <c r="I37" s="70"/>
      <c r="J37" s="68">
        <f>IF(ISBLANK(J$7),0,IF(ISNUMBER(J11),J11,0))</f>
        <v>0</v>
      </c>
      <c r="K37" s="70"/>
      <c r="L37" s="68">
        <f>IF(ISBLANK(L$7),0,IF(ISNUMBER(L11),L11,0))</f>
        <v>0</v>
      </c>
      <c r="M37" s="70"/>
      <c r="N37" s="68">
        <f>IF(ISBLANK(N$7),0,IF(ISNUMBER(N11),N11,0))</f>
        <v>0</v>
      </c>
      <c r="O37" s="70"/>
    </row>
    <row r="38" spans="1:20" hidden="1" x14ac:dyDescent="0.2">
      <c r="A38" s="67"/>
      <c r="B38" s="68">
        <f>IF(ISBLANK(B$7),0,IF(ISNUMBER(B12),B12,0))</f>
        <v>170</v>
      </c>
      <c r="C38" s="69"/>
      <c r="D38" s="68">
        <f>IF(ISBLANK(D$7),0,IF(ISNUMBER(D12),D12,0))</f>
        <v>0</v>
      </c>
      <c r="E38" s="70"/>
      <c r="F38" s="68">
        <f>IF(ISBLANK(F$7),0,IF(ISNUMBER(F12),F12,0))</f>
        <v>0</v>
      </c>
      <c r="G38" s="70"/>
      <c r="H38" s="68">
        <f>IF(ISBLANK(H$7),0,IF(ISNUMBER(H12),H12,0))</f>
        <v>0</v>
      </c>
      <c r="I38" s="70"/>
      <c r="J38" s="68">
        <f>IF(ISBLANK(J$7),0,IF(ISNUMBER(J12),J12,0))</f>
        <v>0</v>
      </c>
      <c r="K38" s="70"/>
      <c r="L38" s="68">
        <f>IF(ISBLANK(L$7),0,IF(ISNUMBER(L12),L12,0))</f>
        <v>0</v>
      </c>
      <c r="M38" s="70"/>
      <c r="N38" s="68">
        <f>IF(ISBLANK(N$7),0,IF(ISNUMBER(N12),N12,0))</f>
        <v>0</v>
      </c>
      <c r="O38" s="70"/>
    </row>
    <row r="39" spans="1:20" hidden="1" x14ac:dyDescent="0.2">
      <c r="A39" s="67"/>
      <c r="B39" s="66">
        <f>B37+B38</f>
        <v>290</v>
      </c>
      <c r="C39" s="69"/>
      <c r="D39" s="68">
        <f>D37+D38</f>
        <v>0</v>
      </c>
      <c r="E39" s="70"/>
      <c r="F39" s="68">
        <f>F37+F38</f>
        <v>0</v>
      </c>
      <c r="G39" s="70"/>
      <c r="H39" s="68">
        <f>H37+H38</f>
        <v>0</v>
      </c>
      <c r="I39" s="70"/>
      <c r="J39" s="68">
        <f>J37+J38</f>
        <v>0</v>
      </c>
      <c r="K39" s="70"/>
      <c r="L39" s="68">
        <f>L37+L38</f>
        <v>0</v>
      </c>
      <c r="M39" s="70"/>
      <c r="N39" s="68">
        <f>N37+N38</f>
        <v>0</v>
      </c>
      <c r="O39" s="70"/>
    </row>
    <row r="40" spans="1:20" ht="13.5" thickBot="1" x14ac:dyDescent="0.25">
      <c r="A40" s="71" t="s">
        <v>13</v>
      </c>
      <c r="B40" s="72" t="str">
        <f>IF(AND(ISNUMBER(B35),ISNUMBER(B39),B39&gt;0),B35/B39,"-")</f>
        <v>-</v>
      </c>
      <c r="C40" s="73" t="s">
        <v>12</v>
      </c>
      <c r="D40" s="74" t="str">
        <f>IF(AND(ISNUMBER(D35),ISNUMBER(D39),D39&gt;0),D35/D39,"-")</f>
        <v>-</v>
      </c>
      <c r="E40" s="75" t="s">
        <v>6</v>
      </c>
      <c r="F40" s="74" t="str">
        <f>IF(AND(ISNUMBER(F35),ISNUMBER(F39),F39&gt;0),F35/F39,"-")</f>
        <v>-</v>
      </c>
      <c r="G40" s="75" t="s">
        <v>6</v>
      </c>
      <c r="H40" s="74" t="str">
        <f>IF(AND(ISNUMBER(H35),ISNUMBER(H39),H39&gt;0),H35/H39,"-")</f>
        <v>-</v>
      </c>
      <c r="I40" s="75" t="s">
        <v>6</v>
      </c>
      <c r="J40" s="74" t="str">
        <f>IF(AND(ISNUMBER(J35),ISNUMBER(J39),J39&gt;0),J35/J39,"-")</f>
        <v>-</v>
      </c>
      <c r="K40" s="75" t="s">
        <v>6</v>
      </c>
      <c r="L40" s="74" t="str">
        <f>IF(AND(ISNUMBER(L35),ISNUMBER(L39),L39&gt;0),L35/L39,"-")</f>
        <v>-</v>
      </c>
      <c r="M40" s="75" t="s">
        <v>6</v>
      </c>
      <c r="N40" s="74" t="str">
        <f>IF(AND(ISNUMBER(N35),ISNUMBER(N39),N39&gt;0),N35/N39,"-")</f>
        <v>-</v>
      </c>
      <c r="O40" s="75" t="s">
        <v>6</v>
      </c>
    </row>
    <row r="41" spans="1:20" ht="22.9" customHeight="1" x14ac:dyDescent="0.2">
      <c r="A41" s="76" t="s">
        <v>11</v>
      </c>
      <c r="B41" s="77" t="str">
        <f>IF($D$14&gt;0,ROUND($D$14,1),"-")</f>
        <v>-</v>
      </c>
      <c r="C41" s="21" t="s">
        <v>10</v>
      </c>
      <c r="D41" s="78" t="str">
        <f>IF($D$14&gt;0,ROUND($D$14,1),"-")</f>
        <v>-</v>
      </c>
      <c r="E41" s="23" t="s">
        <v>9</v>
      </c>
      <c r="F41" s="79" t="str">
        <f>IF($D$14&gt;0,ROUND($D$14,1),"-")</f>
        <v>-</v>
      </c>
      <c r="G41" s="23" t="s">
        <v>9</v>
      </c>
      <c r="H41" s="78" t="str">
        <f>IF($D$14&gt;0,ROUND($D$14,1),"-")</f>
        <v>-</v>
      </c>
      <c r="I41" s="23" t="s">
        <v>9</v>
      </c>
      <c r="J41" s="78" t="str">
        <f>IF($D$14&gt;0,ROUND($D$14,1),"-")</f>
        <v>-</v>
      </c>
      <c r="K41" s="23" t="s">
        <v>9</v>
      </c>
      <c r="L41" s="78" t="str">
        <f>IF($D$14&gt;0,ROUND($D$14,1),"-")</f>
        <v>-</v>
      </c>
      <c r="M41" s="23" t="s">
        <v>9</v>
      </c>
      <c r="N41" s="78" t="str">
        <f>IF($D$14&gt;0,ROUND($D$14,1),"-")</f>
        <v>-</v>
      </c>
      <c r="O41" s="23" t="s">
        <v>9</v>
      </c>
    </row>
    <row r="42" spans="1:20" ht="22.9" hidden="1" customHeight="1" x14ac:dyDescent="0.2">
      <c r="A42" s="76"/>
      <c r="B42" s="80">
        <f>IF(B15="-",0,B15)</f>
        <v>0</v>
      </c>
      <c r="C42" s="81"/>
      <c r="D42" s="80">
        <f>IF(ISBLANK(D15),0,D15)</f>
        <v>0</v>
      </c>
      <c r="E42" s="82"/>
      <c r="F42" s="80">
        <f>IF(F15="-",0,F15)</f>
        <v>0</v>
      </c>
      <c r="G42" s="82"/>
      <c r="H42" s="80">
        <f>IF(H15="-",0,H15)</f>
        <v>0</v>
      </c>
      <c r="I42" s="82"/>
      <c r="J42" s="80">
        <f>IF(J15="-",0,J15)</f>
        <v>0</v>
      </c>
      <c r="K42" s="82"/>
      <c r="L42" s="80">
        <f>IF(L15="-",0,L15)</f>
        <v>0</v>
      </c>
      <c r="M42" s="82"/>
      <c r="N42" s="80">
        <f>IF(N15="-",0,N15)</f>
        <v>0</v>
      </c>
      <c r="O42" s="82"/>
    </row>
    <row r="43" spans="1:20" x14ac:dyDescent="0.2">
      <c r="A43" s="76" t="s">
        <v>8</v>
      </c>
      <c r="B43" s="55">
        <f>IF(ISBLANK(B7),"-",IF(AND(ISNUMBER(B35),ISNUMBER(B14),ISNUMBER(B42),ISNUMBER(B20)),B20+B35*(-PV(B42/100,B14,1,,)),IF(B17&gt;0,B20,"-")))</f>
        <v>500</v>
      </c>
      <c r="C43" s="43" t="s">
        <v>4</v>
      </c>
      <c r="D43" s="55" t="str">
        <f>IF(ISBLANK(D7),"-",IF(AND(ISNUMBER(D35),ISNUMBER(D14),ISNUMBER(D42),ISNUMBER(D20)),D20+D35*(-PV(D42/100,D14,1,,)),IF(D17&gt;0,D20,"-")))</f>
        <v>-</v>
      </c>
      <c r="E43" s="45" t="s">
        <v>4</v>
      </c>
      <c r="F43" s="55" t="str">
        <f>IF(ISBLANK(F7),"-",IF(AND(ISNUMBER(F35),ISNUMBER(F14),ISNUMBER(F42),ISNUMBER(F20)),F20+F35*(-PV(F42/100,F14,1,,)),IF(F17&gt;0,F20,"-")))</f>
        <v>-</v>
      </c>
      <c r="G43" s="45" t="s">
        <v>4</v>
      </c>
      <c r="H43" s="55" t="str">
        <f>IF(ISBLANK(H7),"-",IF(AND(ISNUMBER(H35),ISNUMBER(H14),ISNUMBER(H42),ISNUMBER(H20)),H20+H35*(-PV(H42/100,H14,1,,)),IF(H17&gt;0,H20,"-")))</f>
        <v>-</v>
      </c>
      <c r="I43" s="45" t="s">
        <v>4</v>
      </c>
      <c r="J43" s="55" t="str">
        <f>IF(ISBLANK(J7),"-",IF(AND(ISNUMBER(J35),ISNUMBER(J14),ISNUMBER(J42),ISNUMBER(J20)),J20+J35*(-PV(J42/100,J14,1,,)),IF(J17&gt;0,J20,"-")))</f>
        <v>-</v>
      </c>
      <c r="K43" s="45" t="s">
        <v>4</v>
      </c>
      <c r="L43" s="55" t="str">
        <f>IF(ISBLANK(L7),"-",IF(AND(ISNUMBER(L35),ISNUMBER(L14),ISNUMBER(L42),ISNUMBER(L20)),L20+L35*(-PV(L42/100,L14,1,,)),IF(L17&gt;0,L20,"-")))</f>
        <v>-</v>
      </c>
      <c r="M43" s="45" t="s">
        <v>4</v>
      </c>
      <c r="N43" s="55" t="str">
        <f>IF(ISBLANK(N7),"-",IF(AND(ISNUMBER(N35),ISNUMBER(N14),ISNUMBER(N42),ISNUMBER(N20)),N20+N35*(-PV(N42/100,N14,1,,)),IF(N17&gt;0,N20,"-")))</f>
        <v>-</v>
      </c>
      <c r="O43" s="45" t="s">
        <v>4</v>
      </c>
    </row>
    <row r="44" spans="1:20" x14ac:dyDescent="0.2">
      <c r="A44" s="83" t="s">
        <v>7</v>
      </c>
      <c r="B44" s="84" t="str">
        <f>IF(AND(ISNUMBER(B43),ISNUMBER(B39),B39&gt;0,ISNUMBER(B41),B41&gt;0),B43/B39/B41,"-")</f>
        <v>-</v>
      </c>
      <c r="C44" s="43" t="s">
        <v>4</v>
      </c>
      <c r="D44" s="85" t="str">
        <f>IF(AND(ISNUMBER(D43),ISNUMBER(D39),D39&gt;0,ISNUMBER(D41),D41&gt;0),D43/D39/D41,"-")</f>
        <v>-</v>
      </c>
      <c r="E44" s="45" t="s">
        <v>6</v>
      </c>
      <c r="F44" s="85" t="str">
        <f>IF(AND(ISNUMBER(F43),ISNUMBER(F39),F39&gt;0,ISNUMBER(F41),F41&gt;0),F43/F39/F41,"-")</f>
        <v>-</v>
      </c>
      <c r="G44" s="45" t="s">
        <v>6</v>
      </c>
      <c r="H44" s="85" t="str">
        <f>IF(AND(ISNUMBER(H43),ISNUMBER(H39),H39&gt;0,ISNUMBER(H41),H41&gt;0),H43/H39/H41,"-")</f>
        <v>-</v>
      </c>
      <c r="I44" s="45" t="s">
        <v>6</v>
      </c>
      <c r="J44" s="85" t="str">
        <f>IF(AND(ISNUMBER(J43),ISNUMBER(J39),J39&gt;0,ISNUMBER(J41),J41&gt;0),J43/J39/J41,"-")</f>
        <v>-</v>
      </c>
      <c r="K44" s="45" t="s">
        <v>6</v>
      </c>
      <c r="L44" s="85" t="str">
        <f>IF(AND(ISNUMBER(L43),ISNUMBER(L39),L39&gt;0,ISNUMBER(L41),L41&gt;0),L43/L39/L41,"-")</f>
        <v>-</v>
      </c>
      <c r="M44" s="45" t="s">
        <v>6</v>
      </c>
      <c r="N44" s="85" t="str">
        <f>IF(AND(ISNUMBER(N43),ISNUMBER(N39),N39&gt;0,ISNUMBER(N41),N41&gt;0),N43/N39/N41,"-")</f>
        <v>-</v>
      </c>
      <c r="O44" s="45" t="s">
        <v>6</v>
      </c>
    </row>
    <row r="45" spans="1:20" ht="13.5" thickBot="1" x14ac:dyDescent="0.25">
      <c r="A45" s="86" t="s">
        <v>5</v>
      </c>
      <c r="B45" s="87" t="str">
        <f>IF(AND(ISNUMBER(B43),ISNUMBER(B10),B10&gt;0),B43*B10,"-")</f>
        <v>-</v>
      </c>
      <c r="C45" s="88" t="s">
        <v>4</v>
      </c>
      <c r="D45" s="89" t="str">
        <f>IF(AND(ISNUMBER(D43),ISNUMBER(D10),D10&gt;0),D43*D10,"-")</f>
        <v>-</v>
      </c>
      <c r="E45" s="56" t="s">
        <v>4</v>
      </c>
      <c r="F45" s="89" t="str">
        <f>IF(AND(ISNUMBER(F43),ISNUMBER(F10),F10&gt;0),F43*F10,"-")</f>
        <v>-</v>
      </c>
      <c r="G45" s="56" t="s">
        <v>4</v>
      </c>
      <c r="H45" s="89" t="str">
        <f>IF(AND(ISNUMBER(H43),ISNUMBER(H10),H10&gt;0),H43*H10,"-")</f>
        <v>-</v>
      </c>
      <c r="I45" s="56" t="s">
        <v>4</v>
      </c>
      <c r="J45" s="89" t="str">
        <f>IF(AND(ISNUMBER(J43),ISNUMBER(J10),J10&gt;0),J43*J10,"-")</f>
        <v>-</v>
      </c>
      <c r="K45" s="56" t="s">
        <v>4</v>
      </c>
      <c r="L45" s="89" t="str">
        <f>IF(AND(ISNUMBER(L43),ISNUMBER(L10),L10&gt;0),L43*L10,"-")</f>
        <v>-</v>
      </c>
      <c r="M45" s="56" t="s">
        <v>4</v>
      </c>
      <c r="N45" s="89" t="str">
        <f>IF(AND(ISNUMBER(N43),ISNUMBER(N10),N10&gt;0),N43*N10,"-")</f>
        <v>-</v>
      </c>
      <c r="O45" s="56" t="s">
        <v>4</v>
      </c>
    </row>
    <row r="46" spans="1:20" ht="6.75" customHeight="1" x14ac:dyDescent="0.2"/>
    <row r="47" spans="1:20" x14ac:dyDescent="0.2">
      <c r="A47" s="90" t="s">
        <v>3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  <c r="M47" s="91"/>
      <c r="N47" s="91"/>
      <c r="O47" s="91"/>
    </row>
    <row r="48" spans="1:20" x14ac:dyDescent="0.2">
      <c r="A48" s="92" t="s">
        <v>2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93"/>
      <c r="R48" s="93"/>
      <c r="S48" s="93"/>
      <c r="T48" s="93"/>
    </row>
    <row r="49" spans="1:20" ht="15" x14ac:dyDescent="0.25">
      <c r="A49" s="92" t="s">
        <v>67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  <c r="Q49" s="93"/>
      <c r="R49" s="93"/>
      <c r="S49" s="93"/>
      <c r="T49" s="93"/>
    </row>
    <row r="50" spans="1:20" x14ac:dyDescent="0.2">
      <c r="A50" s="94" t="s">
        <v>68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/>
      <c r="Q50" s="95"/>
      <c r="R50" s="95"/>
      <c r="S50" s="95"/>
      <c r="T50" s="95"/>
    </row>
    <row r="51" spans="1:20" x14ac:dyDescent="0.2">
      <c r="A51" s="94" t="s">
        <v>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95"/>
      <c r="R51" s="95"/>
      <c r="S51" s="95"/>
      <c r="T51" s="95"/>
    </row>
    <row r="52" spans="1:20" x14ac:dyDescent="0.2">
      <c r="A52" s="96"/>
      <c r="B52" s="97"/>
    </row>
    <row r="53" spans="1:20" x14ac:dyDescent="0.2">
      <c r="A53" s="98" t="s">
        <v>0</v>
      </c>
      <c r="B53" s="97"/>
    </row>
    <row r="54" spans="1:20" x14ac:dyDescent="0.2">
      <c r="A54" s="96"/>
      <c r="B54" s="97"/>
      <c r="D54" s="99"/>
    </row>
    <row r="55" spans="1:20" x14ac:dyDescent="0.2">
      <c r="A55" s="96"/>
      <c r="B55" s="97"/>
    </row>
    <row r="63" spans="1:20" x14ac:dyDescent="0.2">
      <c r="A63" s="96"/>
      <c r="B63" s="100"/>
      <c r="C63" s="101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20" x14ac:dyDescent="0.2">
      <c r="A64" s="96"/>
      <c r="B64" s="100"/>
      <c r="C64" s="103"/>
      <c r="D64" s="104"/>
      <c r="E64" s="104"/>
      <c r="F64" s="104"/>
      <c r="G64" s="104"/>
      <c r="H64" s="104"/>
      <c r="I64" s="102"/>
      <c r="J64" s="102"/>
      <c r="K64" s="102"/>
      <c r="L64" s="102"/>
      <c r="M64" s="102"/>
    </row>
  </sheetData>
  <mergeCells count="22">
    <mergeCell ref="D7:E7"/>
    <mergeCell ref="N8:O8"/>
    <mergeCell ref="A47:K47"/>
    <mergeCell ref="B8:C8"/>
    <mergeCell ref="B6:C6"/>
    <mergeCell ref="B7:C7"/>
    <mergeCell ref="D6:E6"/>
    <mergeCell ref="F6:G6"/>
    <mergeCell ref="H7:I7"/>
    <mergeCell ref="J7:K7"/>
    <mergeCell ref="F7:G7"/>
    <mergeCell ref="H6:I6"/>
    <mergeCell ref="N6:O6"/>
    <mergeCell ref="J6:K6"/>
    <mergeCell ref="L7:M7"/>
    <mergeCell ref="N7:O7"/>
    <mergeCell ref="L6:M6"/>
    <mergeCell ref="D8:E8"/>
    <mergeCell ref="F8:G8"/>
    <mergeCell ref="H8:I8"/>
    <mergeCell ref="L8:M8"/>
    <mergeCell ref="J8:K8"/>
  </mergeCells>
  <dataValidations count="3">
    <dataValidation allowBlank="1" showInputMessage="1" showErrorMessage="1" prompt="Put the name of manufacturer" sqref="D7:E8"/>
    <dataValidation errorStyle="information" errorTitle="Click OK to continue" error="    " prompt="Select one of the listed values or type your own one" sqref="N28 F28 H28 J28 L28 B28"/>
    <dataValidation errorStyle="warning" errorTitle="Click OK to continue" prompt="Select a value " sqref="J23:J25 L23:L25 F23:F25 B23:B25 H23:H25 D23:D25 N23:N25"/>
  </dataValidations>
  <printOptions horizontalCentered="1"/>
  <pageMargins left="0.39370078740157483" right="0.39370078740157483" top="1.1811023622047245" bottom="0.59055118110236227" header="0.23622047244094491" footer="0.19685039370078741"/>
  <pageSetup paperSize="9" scale="74" fitToHeight="0" orientation="landscape" r:id="rId1"/>
  <headerFooter alignWithMargins="0"/>
  <cellWatches>
    <cellWatch r="B14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Lebenszykluskosten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Charlotte</dc:creator>
  <cp:lastModifiedBy>Schmidt, Vanessa</cp:lastModifiedBy>
  <dcterms:created xsi:type="dcterms:W3CDTF">2019-03-26T15:53:07Z</dcterms:created>
  <dcterms:modified xsi:type="dcterms:W3CDTF">2019-04-24T07:03:22Z</dcterms:modified>
</cp:coreProperties>
</file>